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700" yWindow="1275" windowWidth="24645" windowHeight="11130"/>
  </bookViews>
  <sheets>
    <sheet name="一般公共预算（市本级）" sheetId="5" r:id="rId1"/>
    <sheet name="一般公共预算（甘泉堡开发区）" sheetId="15" r:id="rId2"/>
    <sheet name="政府性基金（市本级）" sheetId="6" r:id="rId3"/>
    <sheet name="政府性基金（甘泉堡开发区）" sheetId="16" r:id="rId4"/>
    <sheet name="国有资本经营预算（市本级）" sheetId="11" r:id="rId5"/>
    <sheet name="附件5-社会保险基金预算（收入）" sheetId="12" r:id="rId6"/>
    <sheet name="附件6-社会保险基金预算（支出）" sheetId="13" r:id="rId7"/>
    <sheet name="附件7-社会保险基金预算（结余）" sheetId="14" r:id="rId8"/>
  </sheets>
  <definedNames>
    <definedName name="_xlnm.Print_Area" localSheetId="5">'附件5-社会保险基金预算（收入）'!$A$2:$D$36</definedName>
    <definedName name="_xlnm.Print_Area" localSheetId="6">'附件6-社会保险基金预算（支出）'!$A$2:$D$23</definedName>
    <definedName name="_xlnm.Print_Area" localSheetId="0">'一般公共预算（市本级）'!$A$2:$H$35</definedName>
    <definedName name="_xlnm.Print_Titles" localSheetId="1">'一般公共预算（甘泉堡开发区）'!$2:$4</definedName>
  </definedNames>
  <calcPr calcId="144525"/>
</workbook>
</file>

<file path=xl/calcChain.xml><?xml version="1.0" encoding="utf-8"?>
<calcChain xmlns="http://schemas.openxmlformats.org/spreadsheetml/2006/main">
  <c r="G15" i="5" l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G9" i="6" l="1"/>
  <c r="G18" i="5" l="1"/>
  <c r="G13" i="5"/>
  <c r="G9" i="5"/>
  <c r="B24" i="16" l="1"/>
  <c r="D24" i="16"/>
  <c r="C24" i="16"/>
  <c r="G31" i="16" l="1"/>
  <c r="C31" i="16"/>
  <c r="H30" i="16"/>
  <c r="D30" i="16"/>
  <c r="H29" i="16"/>
  <c r="D29" i="16"/>
  <c r="H28" i="16"/>
  <c r="D28" i="16"/>
  <c r="H27" i="16"/>
  <c r="D27" i="16"/>
  <c r="H26" i="16"/>
  <c r="D26" i="16"/>
  <c r="H25" i="16"/>
  <c r="D25" i="16"/>
  <c r="B31" i="16"/>
  <c r="H23" i="16"/>
  <c r="D23" i="16"/>
  <c r="H22" i="16"/>
  <c r="D22" i="16"/>
  <c r="H21" i="16"/>
  <c r="D21" i="16"/>
  <c r="H20" i="16"/>
  <c r="D20" i="16"/>
  <c r="H19" i="16"/>
  <c r="H18" i="16"/>
  <c r="H17" i="16" s="1"/>
  <c r="G17" i="16"/>
  <c r="F17" i="16"/>
  <c r="H16" i="16"/>
  <c r="H15" i="16"/>
  <c r="H14" i="16"/>
  <c r="H13" i="16"/>
  <c r="H12" i="16"/>
  <c r="H11" i="16"/>
  <c r="D11" i="16"/>
  <c r="H10" i="16"/>
  <c r="D10" i="16"/>
  <c r="H9" i="16"/>
  <c r="D9" i="16"/>
  <c r="F8" i="16"/>
  <c r="F24" i="16" s="1"/>
  <c r="F31" i="16" s="1"/>
  <c r="H7" i="16"/>
  <c r="D7" i="16"/>
  <c r="H6" i="16"/>
  <c r="D6" i="16"/>
  <c r="D31" i="16" s="1"/>
  <c r="H38" i="15"/>
  <c r="D38" i="15"/>
  <c r="H37" i="15"/>
  <c r="D37" i="15"/>
  <c r="H36" i="15"/>
  <c r="D36" i="15"/>
  <c r="H35" i="15"/>
  <c r="D35" i="15"/>
  <c r="H34" i="15"/>
  <c r="D34" i="15"/>
  <c r="H33" i="15"/>
  <c r="D33" i="15"/>
  <c r="G32" i="15"/>
  <c r="G39" i="15" s="1"/>
  <c r="F32" i="15"/>
  <c r="F39" i="15" s="1"/>
  <c r="D31" i="15"/>
  <c r="C30" i="15"/>
  <c r="D30" i="15" s="1"/>
  <c r="D23" i="15" s="1"/>
  <c r="D32" i="15" s="1"/>
  <c r="C29" i="15"/>
  <c r="H26" i="15"/>
  <c r="H25" i="15"/>
  <c r="H24" i="15"/>
  <c r="H23" i="15"/>
  <c r="C23" i="15"/>
  <c r="B23" i="15"/>
  <c r="B32" i="15" s="1"/>
  <c r="B39" i="15" s="1"/>
  <c r="H22" i="15"/>
  <c r="D22" i="15"/>
  <c r="H21" i="15"/>
  <c r="D21" i="15"/>
  <c r="H20" i="15"/>
  <c r="D20" i="15"/>
  <c r="H19" i="15"/>
  <c r="D19" i="15"/>
  <c r="H18" i="15"/>
  <c r="D18" i="15"/>
  <c r="H17" i="15"/>
  <c r="D17" i="15"/>
  <c r="H16" i="15"/>
  <c r="D16" i="15"/>
  <c r="H15" i="15"/>
  <c r="D15" i="15"/>
  <c r="H14" i="15"/>
  <c r="D14" i="15"/>
  <c r="H13" i="15"/>
  <c r="D13" i="15"/>
  <c r="H12" i="15"/>
  <c r="D12" i="15"/>
  <c r="H11" i="15"/>
  <c r="D11" i="15"/>
  <c r="H10" i="15"/>
  <c r="D10" i="15"/>
  <c r="H9" i="15"/>
  <c r="D9" i="15"/>
  <c r="H8" i="15"/>
  <c r="D8" i="15"/>
  <c r="H7" i="15"/>
  <c r="D7" i="15"/>
  <c r="H6" i="15"/>
  <c r="H32" i="15" s="1"/>
  <c r="H39" i="15" s="1"/>
  <c r="D6" i="15"/>
  <c r="C6" i="15"/>
  <c r="B6" i="15"/>
  <c r="C32" i="15" l="1"/>
  <c r="C39" i="15" s="1"/>
  <c r="D39" i="15" s="1"/>
  <c r="H8" i="16"/>
  <c r="H24" i="16" s="1"/>
  <c r="H31" i="16" s="1"/>
  <c r="C10" i="5"/>
  <c r="C6" i="5"/>
  <c r="D18" i="5"/>
  <c r="D17" i="5"/>
  <c r="D16" i="5"/>
  <c r="D15" i="5"/>
  <c r="D14" i="5"/>
  <c r="D13" i="5"/>
  <c r="D12" i="5"/>
  <c r="D11" i="5"/>
  <c r="D8" i="5"/>
  <c r="D9" i="5"/>
  <c r="D7" i="5"/>
  <c r="D11" i="14" l="1"/>
  <c r="D10" i="14"/>
  <c r="D9" i="14"/>
  <c r="D8" i="14"/>
  <c r="D7" i="14"/>
  <c r="B5" i="14"/>
  <c r="D5" i="14" s="1"/>
  <c r="E23" i="13"/>
  <c r="D20" i="13"/>
  <c r="E20" i="13" s="1"/>
  <c r="D19" i="13"/>
  <c r="E19" i="13" s="1"/>
  <c r="D18" i="13"/>
  <c r="E18" i="13" s="1"/>
  <c r="D17" i="13"/>
  <c r="E17" i="13" s="1"/>
  <c r="D16" i="13"/>
  <c r="E16" i="13" s="1"/>
  <c r="D15" i="13"/>
  <c r="E15" i="13" s="1"/>
  <c r="D14" i="13"/>
  <c r="E14" i="13" s="1"/>
  <c r="D13" i="13"/>
  <c r="E13" i="13" s="1"/>
  <c r="D12" i="13"/>
  <c r="E12" i="13" s="1"/>
  <c r="D11" i="13"/>
  <c r="D10" i="13"/>
  <c r="D7" i="13"/>
  <c r="E6" i="13"/>
  <c r="D6" i="13"/>
  <c r="E5" i="13"/>
  <c r="D5" i="13"/>
  <c r="D31" i="12"/>
  <c r="D30" i="12"/>
  <c r="D29" i="12"/>
  <c r="D28" i="12"/>
  <c r="D27" i="12"/>
  <c r="D26" i="12"/>
  <c r="D25" i="12"/>
  <c r="D23" i="12"/>
  <c r="D22" i="12"/>
  <c r="D21" i="12"/>
  <c r="D20" i="12"/>
  <c r="D19" i="12"/>
  <c r="D18" i="12"/>
  <c r="D17" i="12"/>
  <c r="D16" i="12"/>
  <c r="D15" i="12"/>
  <c r="D14" i="12"/>
  <c r="D13" i="12"/>
  <c r="D8" i="12"/>
  <c r="D7" i="12"/>
  <c r="D6" i="12"/>
  <c r="D5" i="12"/>
  <c r="C16" i="11" l="1"/>
  <c r="H14" i="11"/>
  <c r="D14" i="11"/>
  <c r="H13" i="11"/>
  <c r="D13" i="11"/>
  <c r="F12" i="11"/>
  <c r="F16" i="11" s="1"/>
  <c r="B12" i="11"/>
  <c r="B16" i="11" s="1"/>
  <c r="H11" i="11"/>
  <c r="H10" i="11"/>
  <c r="H9" i="11"/>
  <c r="H8" i="11"/>
  <c r="H7" i="11"/>
  <c r="H6" i="11"/>
  <c r="H12" i="11" s="1"/>
  <c r="D6" i="11"/>
  <c r="D12" i="11" s="1"/>
  <c r="D16" i="11" s="1"/>
  <c r="G12" i="11" l="1"/>
  <c r="G16" i="11" s="1"/>
  <c r="H16" i="11"/>
  <c r="G10" i="6" l="1"/>
  <c r="G15" i="6"/>
  <c r="F15" i="6"/>
  <c r="G8" i="6" l="1"/>
  <c r="G13" i="6"/>
  <c r="F13" i="6"/>
  <c r="G21" i="6"/>
  <c r="G17" i="5"/>
  <c r="G19" i="5"/>
  <c r="F8" i="6" l="1"/>
  <c r="G17" i="6" l="1"/>
  <c r="G24" i="6" s="1"/>
  <c r="F17" i="6"/>
  <c r="H7" i="6" l="1"/>
  <c r="H8" i="6"/>
  <c r="H9" i="6"/>
  <c r="H10" i="6"/>
  <c r="H11" i="6"/>
  <c r="H12" i="6"/>
  <c r="H13" i="6"/>
  <c r="H14" i="6"/>
  <c r="H15" i="6"/>
  <c r="H16" i="6"/>
  <c r="H18" i="6"/>
  <c r="H19" i="6"/>
  <c r="H20" i="6"/>
  <c r="H21" i="6"/>
  <c r="H22" i="6"/>
  <c r="H6" i="6"/>
  <c r="G31" i="6"/>
  <c r="F24" i="6"/>
  <c r="D28" i="6"/>
  <c r="D27" i="6"/>
  <c r="D26" i="6"/>
  <c r="D25" i="6"/>
  <c r="D7" i="6"/>
  <c r="D8" i="6"/>
  <c r="D9" i="6"/>
  <c r="D10" i="6"/>
  <c r="D11" i="6"/>
  <c r="D12" i="6"/>
  <c r="D6" i="6"/>
  <c r="C24" i="6"/>
  <c r="C31" i="6" s="1"/>
  <c r="D34" i="5"/>
  <c r="D33" i="5"/>
  <c r="D32" i="5"/>
  <c r="D31" i="5"/>
  <c r="D30" i="5"/>
  <c r="D29" i="5"/>
  <c r="H30" i="6"/>
  <c r="D30" i="6"/>
  <c r="H29" i="6"/>
  <c r="D29" i="6"/>
  <c r="H28" i="6"/>
  <c r="H27" i="6"/>
  <c r="H26" i="6"/>
  <c r="H25" i="6"/>
  <c r="B24" i="6"/>
  <c r="B31" i="6" s="1"/>
  <c r="H23" i="6"/>
  <c r="D23" i="6"/>
  <c r="D22" i="6"/>
  <c r="D21" i="6"/>
  <c r="D20" i="6"/>
  <c r="H33" i="5"/>
  <c r="H32" i="5"/>
  <c r="H31" i="5"/>
  <c r="H30" i="5"/>
  <c r="H29" i="5"/>
  <c r="H6" i="5"/>
  <c r="H34" i="5"/>
  <c r="F28" i="5"/>
  <c r="F35" i="5" s="1"/>
  <c r="H27" i="5"/>
  <c r="D27" i="5"/>
  <c r="D26" i="5"/>
  <c r="B10" i="5"/>
  <c r="B6" i="5"/>
  <c r="D6" i="5" s="1"/>
  <c r="F31" i="6" l="1"/>
  <c r="H17" i="6"/>
  <c r="H24" i="6" s="1"/>
  <c r="H31" i="6" s="1"/>
  <c r="D24" i="6"/>
  <c r="D31" i="6" s="1"/>
  <c r="H28" i="5"/>
  <c r="H35" i="5" s="1"/>
  <c r="G28" i="5"/>
  <c r="G35" i="5" s="1"/>
  <c r="B28" i="5"/>
  <c r="I31" i="6" l="1"/>
  <c r="B35" i="5"/>
  <c r="C28" i="5"/>
  <c r="C35" i="5" s="1"/>
  <c r="D35" i="5" l="1"/>
  <c r="I35" i="5" s="1"/>
  <c r="D28" i="5"/>
  <c r="D10" i="5"/>
  <c r="H39" i="5" l="1"/>
</calcChain>
</file>

<file path=xl/sharedStrings.xml><?xml version="1.0" encoding="utf-8"?>
<sst xmlns="http://schemas.openxmlformats.org/spreadsheetml/2006/main" count="381" uniqueCount="237">
  <si>
    <t>单位：万元</t>
    <phoneticPr fontId="3" type="noConversion"/>
  </si>
  <si>
    <r>
      <t>收</t>
    </r>
    <r>
      <rPr>
        <b/>
        <sz val="14"/>
        <rFont val="Times New Roman"/>
        <family val="1"/>
      </rPr>
      <t xml:space="preserve">                          </t>
    </r>
    <r>
      <rPr>
        <b/>
        <sz val="14"/>
        <rFont val="宋体"/>
        <family val="3"/>
        <charset val="134"/>
      </rPr>
      <t>入</t>
    </r>
    <phoneticPr fontId="3" type="noConversion"/>
  </si>
  <si>
    <r>
      <t>支</t>
    </r>
    <r>
      <rPr>
        <b/>
        <sz val="14"/>
        <rFont val="Times New Roman"/>
        <family val="1"/>
      </rPr>
      <t xml:space="preserve">                          </t>
    </r>
    <r>
      <rPr>
        <b/>
        <sz val="14"/>
        <rFont val="宋体"/>
        <family val="3"/>
        <charset val="134"/>
      </rPr>
      <t>出</t>
    </r>
    <phoneticPr fontId="3" type="noConversion"/>
  </si>
  <si>
    <r>
      <t>项</t>
    </r>
    <r>
      <rPr>
        <b/>
        <sz val="12"/>
        <rFont val="Times New Roman"/>
        <family val="1"/>
      </rPr>
      <t xml:space="preserve">          </t>
    </r>
    <r>
      <rPr>
        <b/>
        <sz val="12"/>
        <rFont val="宋体"/>
        <family val="3"/>
        <charset val="134"/>
      </rPr>
      <t>目</t>
    </r>
    <phoneticPr fontId="3" type="noConversion"/>
  </si>
  <si>
    <t>调整变动</t>
    <phoneticPr fontId="3" type="noConversion"/>
  </si>
  <si>
    <t>本次调整后   预算</t>
    <phoneticPr fontId="3" type="noConversion"/>
  </si>
  <si>
    <t>本次调整后   预算</t>
    <phoneticPr fontId="3" type="noConversion"/>
  </si>
  <si>
    <t>一、税收收入</t>
  </si>
  <si>
    <t>一、一般公共服务支出</t>
  </si>
  <si>
    <t xml:space="preserve">    环境保护税</t>
    <phoneticPr fontId="3" type="noConversion"/>
  </si>
  <si>
    <t>二、国防支出</t>
  </si>
  <si>
    <t xml:space="preserve">    契税</t>
    <phoneticPr fontId="3" type="noConversion"/>
  </si>
  <si>
    <t>三、公共安全支出</t>
  </si>
  <si>
    <t xml:space="preserve">    其他税收</t>
    <phoneticPr fontId="3" type="noConversion"/>
  </si>
  <si>
    <t>四、教育支出</t>
  </si>
  <si>
    <t>二、非税收入</t>
  </si>
  <si>
    <t>五、科学技术支出</t>
  </si>
  <si>
    <t xml:space="preserve">    专项收入</t>
    <phoneticPr fontId="3" type="noConversion"/>
  </si>
  <si>
    <t>六、文化旅游体育与传媒支出</t>
  </si>
  <si>
    <t xml:space="preserve">    行政事业性收费收入</t>
    <phoneticPr fontId="3" type="noConversion"/>
  </si>
  <si>
    <t>七、社会保障和就业支出</t>
  </si>
  <si>
    <t xml:space="preserve">    罚没收入</t>
    <phoneticPr fontId="3" type="noConversion"/>
  </si>
  <si>
    <t>八、卫生健康支出</t>
  </si>
  <si>
    <t xml:space="preserve">    国有资本经营收入</t>
    <phoneticPr fontId="3" type="noConversion"/>
  </si>
  <si>
    <t>九、节能环保支出</t>
  </si>
  <si>
    <t xml:space="preserve">    国有资源资产有偿使用收入</t>
    <phoneticPr fontId="3" type="noConversion"/>
  </si>
  <si>
    <t>十、城乡社区支出</t>
  </si>
  <si>
    <t xml:space="preserve">    捐赠收入</t>
    <phoneticPr fontId="3" type="noConversion"/>
  </si>
  <si>
    <t>十一、农林水支出</t>
  </si>
  <si>
    <t xml:space="preserve">    政府住房基金收入</t>
    <phoneticPr fontId="3" type="noConversion"/>
  </si>
  <si>
    <t>十二、交通运输支出</t>
  </si>
  <si>
    <t xml:space="preserve">    其他收入</t>
    <phoneticPr fontId="3" type="noConversion"/>
  </si>
  <si>
    <t>十三、资源勘探工业信息等支出</t>
  </si>
  <si>
    <t>十四、商业服务业等支出</t>
  </si>
  <si>
    <t>十五、自然资源海洋气象等支出</t>
  </si>
  <si>
    <t>十六、住房保障支出</t>
  </si>
  <si>
    <t>十七、粮油物资储备支出</t>
  </si>
  <si>
    <t>十八、灾害防治及应急管理支出</t>
  </si>
  <si>
    <t>十九、预备费</t>
  </si>
  <si>
    <t>二十、其他支出</t>
  </si>
  <si>
    <t>二十一、债务付息支出</t>
  </si>
  <si>
    <t>一般公共预算收入</t>
    <phoneticPr fontId="3" type="noConversion"/>
  </si>
  <si>
    <t>一般公共预算支出</t>
    <phoneticPr fontId="3" type="noConversion"/>
  </si>
  <si>
    <t>上级补助收入</t>
    <phoneticPr fontId="3" type="noConversion"/>
  </si>
  <si>
    <t>上解上级支出</t>
    <phoneticPr fontId="3" type="noConversion"/>
  </si>
  <si>
    <t>下级上解收入</t>
    <phoneticPr fontId="3" type="noConversion"/>
  </si>
  <si>
    <t>补助下级支出</t>
    <phoneticPr fontId="3" type="noConversion"/>
  </si>
  <si>
    <t>上年结余收入</t>
    <phoneticPr fontId="3" type="noConversion"/>
  </si>
  <si>
    <t>债务还本支出</t>
    <phoneticPr fontId="3" type="noConversion"/>
  </si>
  <si>
    <t>债务转贷收入</t>
    <phoneticPr fontId="3" type="noConversion"/>
  </si>
  <si>
    <t>债务转贷支出</t>
    <phoneticPr fontId="3" type="noConversion"/>
  </si>
  <si>
    <t>调入资金</t>
    <phoneticPr fontId="3" type="noConversion"/>
  </si>
  <si>
    <t>年终结余</t>
    <phoneticPr fontId="3" type="noConversion"/>
  </si>
  <si>
    <t>一般公共预算收入总计</t>
    <phoneticPr fontId="3" type="noConversion"/>
  </si>
  <si>
    <t>一般公共预算支出总计</t>
    <phoneticPr fontId="3" type="noConversion"/>
  </si>
  <si>
    <t>动用预算稳定调节基金</t>
    <phoneticPr fontId="3" type="noConversion"/>
  </si>
  <si>
    <t>单位：万元</t>
    <phoneticPr fontId="3" type="noConversion"/>
  </si>
  <si>
    <r>
      <t>收</t>
    </r>
    <r>
      <rPr>
        <b/>
        <sz val="14"/>
        <rFont val="Times New Roman"/>
        <family val="1"/>
      </rPr>
      <t xml:space="preserve">                          </t>
    </r>
    <r>
      <rPr>
        <b/>
        <sz val="14"/>
        <rFont val="宋体"/>
        <family val="3"/>
        <charset val="134"/>
      </rPr>
      <t>入</t>
    </r>
    <phoneticPr fontId="3" type="noConversion"/>
  </si>
  <si>
    <r>
      <t>支</t>
    </r>
    <r>
      <rPr>
        <b/>
        <sz val="14"/>
        <rFont val="Times New Roman"/>
        <family val="1"/>
      </rPr>
      <t xml:space="preserve">                          </t>
    </r>
    <r>
      <rPr>
        <b/>
        <sz val="14"/>
        <rFont val="宋体"/>
        <family val="3"/>
        <charset val="134"/>
      </rPr>
      <t>出</t>
    </r>
    <phoneticPr fontId="3" type="noConversion"/>
  </si>
  <si>
    <t>一、国有土地使用权出让金收入</t>
  </si>
  <si>
    <t>一、社会保障和就业</t>
  </si>
  <si>
    <t>二、农业土地开发资金收入</t>
  </si>
  <si>
    <t xml:space="preserve">    大中型水库移民后期扶持基金支出</t>
  </si>
  <si>
    <t>三、城市基础设施配套费收入</t>
  </si>
  <si>
    <t>二、城乡社区事务</t>
  </si>
  <si>
    <t>四、污水处理费收入</t>
  </si>
  <si>
    <t xml:space="preserve">    国有土地使用权出让收入安排的支出</t>
  </si>
  <si>
    <t>五、彩票公益金收入</t>
  </si>
  <si>
    <t xml:space="preserve">    城市基础设施配套费安排的支出</t>
  </si>
  <si>
    <t>六、彩票发行机构和彩票销售机构的业务费用</t>
  </si>
  <si>
    <t xml:space="preserve">    污水处理费安排的支出</t>
  </si>
  <si>
    <t>七、其他政府性基金收入</t>
  </si>
  <si>
    <t xml:space="preserve">    农业土地开发资金安排的支出</t>
  </si>
  <si>
    <t>三、节能环保支出</t>
  </si>
  <si>
    <t xml:space="preserve">    可再生能源电价附加支出</t>
  </si>
  <si>
    <t>四、交通运输支出</t>
  </si>
  <si>
    <t xml:space="preserve">    民航发展基金支出</t>
  </si>
  <si>
    <t>五、其他支出</t>
  </si>
  <si>
    <t xml:space="preserve">    其他政府性基金及对应专项债券收入安排的支出</t>
    <phoneticPr fontId="3" type="noConversion"/>
  </si>
  <si>
    <t xml:space="preserve">    彩票发行销售机构业务费安排的支出</t>
  </si>
  <si>
    <t xml:space="preserve">    彩票公益金安排的支出</t>
  </si>
  <si>
    <t>六、债务付息支出</t>
  </si>
  <si>
    <t xml:space="preserve">    地方政府专项债务付息支出</t>
  </si>
  <si>
    <t>政府性基金预算收入</t>
    <phoneticPr fontId="3" type="noConversion"/>
  </si>
  <si>
    <t>政府性基金预算支出</t>
    <phoneticPr fontId="3" type="noConversion"/>
  </si>
  <si>
    <t>上级补助收入</t>
    <phoneticPr fontId="3" type="noConversion"/>
  </si>
  <si>
    <t>上解上级支出</t>
    <phoneticPr fontId="3" type="noConversion"/>
  </si>
  <si>
    <t>下级上解收入</t>
    <phoneticPr fontId="3" type="noConversion"/>
  </si>
  <si>
    <t>补助下级支出</t>
    <phoneticPr fontId="3" type="noConversion"/>
  </si>
  <si>
    <t>上年结余收入</t>
    <phoneticPr fontId="3" type="noConversion"/>
  </si>
  <si>
    <t>债务还本支出</t>
    <phoneticPr fontId="3" type="noConversion"/>
  </si>
  <si>
    <t>债务转贷收入</t>
    <phoneticPr fontId="3" type="noConversion"/>
  </si>
  <si>
    <t>债务转贷支出</t>
    <phoneticPr fontId="3" type="noConversion"/>
  </si>
  <si>
    <t>调出资金</t>
    <phoneticPr fontId="3" type="noConversion"/>
  </si>
  <si>
    <t>政府性基金预算收入总计</t>
    <phoneticPr fontId="3" type="noConversion"/>
  </si>
  <si>
    <t>政府性基金预算支出总计</t>
    <phoneticPr fontId="3" type="noConversion"/>
  </si>
  <si>
    <t xml:space="preserve">    增值税</t>
  </si>
  <si>
    <t xml:space="preserve">    资源税</t>
  </si>
  <si>
    <t xml:space="preserve">    烟叶税</t>
  </si>
  <si>
    <t xml:space="preserve">    环境保护税</t>
  </si>
  <si>
    <t xml:space="preserve">    其他税收收入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</si>
  <si>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</si>
  <si>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</si>
  <si>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</si>
  <si>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</si>
  <si>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</si>
  <si>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>上次调整后</t>
    <phoneticPr fontId="3" type="noConversion"/>
  </si>
  <si>
    <t>附表1</t>
    <phoneticPr fontId="2" type="noConversion"/>
  </si>
  <si>
    <t>单位：万元</t>
    <phoneticPr fontId="3" type="noConversion"/>
  </si>
  <si>
    <t>收          入</t>
  </si>
  <si>
    <t>支          出</t>
  </si>
  <si>
    <t>项目</t>
    <phoneticPr fontId="3" type="noConversion"/>
  </si>
  <si>
    <t>年初预算数</t>
    <phoneticPr fontId="3" type="noConversion"/>
  </si>
  <si>
    <t>一、利润收入</t>
  </si>
  <si>
    <t>一、解决历史遗留问题及改革成本支出</t>
    <phoneticPr fontId="3" type="noConversion"/>
  </si>
  <si>
    <t>二、股利、股息收入</t>
  </si>
  <si>
    <t>二、国有企业资本金注入</t>
    <phoneticPr fontId="3" type="noConversion"/>
  </si>
  <si>
    <t>三、产权转让收入</t>
  </si>
  <si>
    <t>三、国有企业政策性补贴</t>
  </si>
  <si>
    <t>四、金融国有资本经营预算支出</t>
    <phoneticPr fontId="3" type="noConversion"/>
  </si>
  <si>
    <t>五、国有资本经营预算转移支付支出</t>
    <phoneticPr fontId="3" type="noConversion"/>
  </si>
  <si>
    <t>六、其他国有资本经营预算支出</t>
    <phoneticPr fontId="3" type="noConversion"/>
  </si>
  <si>
    <t>国有资本经营预算转移支付收入</t>
    <phoneticPr fontId="3" type="noConversion"/>
  </si>
  <si>
    <t>补助下级</t>
    <phoneticPr fontId="3" type="noConversion"/>
  </si>
  <si>
    <t>上年结转</t>
  </si>
  <si>
    <t>调出资金</t>
    <phoneticPr fontId="3" type="noConversion"/>
  </si>
  <si>
    <t>结转下年</t>
  </si>
  <si>
    <t/>
  </si>
  <si>
    <t>五、其他国有资本经营预算收入</t>
    <phoneticPr fontId="3" type="noConversion"/>
  </si>
  <si>
    <t>四、清算收入</t>
    <phoneticPr fontId="2" type="noConversion"/>
  </si>
  <si>
    <t>2021年乌鲁木齐市社会保险基金预算收入调整方案（草案）</t>
    <phoneticPr fontId="3" type="noConversion"/>
  </si>
  <si>
    <t>单位：万元</t>
    <phoneticPr fontId="3" type="noConversion"/>
  </si>
  <si>
    <r>
      <rPr>
        <b/>
        <sz val="12"/>
        <rFont val="宋体"/>
        <family val="3"/>
        <charset val="134"/>
      </rPr>
      <t>项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目</t>
    </r>
    <phoneticPr fontId="3" type="noConversion"/>
  </si>
  <si>
    <t>年初预算数</t>
    <phoneticPr fontId="3" type="noConversion"/>
  </si>
  <si>
    <t>乌鲁木齐市社会保险基金收入合计</t>
    <phoneticPr fontId="3" type="noConversion"/>
  </si>
  <si>
    <t xml:space="preserve">    其中：保险费收入</t>
    <phoneticPr fontId="3" type="noConversion"/>
  </si>
  <si>
    <t xml:space="preserve">          利息收入</t>
    <phoneticPr fontId="3" type="noConversion"/>
  </si>
  <si>
    <t xml:space="preserve">          财政补贴收入</t>
    <phoneticPr fontId="3" type="noConversion"/>
  </si>
  <si>
    <t>一、企业职工基本养老保险基金收入</t>
  </si>
  <si>
    <t>-</t>
    <phoneticPr fontId="3" type="noConversion"/>
  </si>
  <si>
    <t xml:space="preserve">    其中：保险费收入</t>
    <phoneticPr fontId="3" type="noConversion"/>
  </si>
  <si>
    <t>二、机关事业单位基本养老保险基金收入</t>
    <phoneticPr fontId="3" type="noConversion"/>
  </si>
  <si>
    <t>三、城乡居民基本养老保险基金收入</t>
    <phoneticPr fontId="3" type="noConversion"/>
  </si>
  <si>
    <t>四、城镇职工基本医疗保险基金收入（含生育保险）</t>
    <phoneticPr fontId="3" type="noConversion"/>
  </si>
  <si>
    <t>五、城乡居民基本医疗保险基金收入</t>
    <phoneticPr fontId="3" type="noConversion"/>
  </si>
  <si>
    <t>六、失业保险基金收入</t>
    <phoneticPr fontId="3" type="noConversion"/>
  </si>
  <si>
    <t>七、工伤保险基金收入</t>
    <phoneticPr fontId="3" type="noConversion"/>
  </si>
  <si>
    <t>2021年乌鲁木齐市社会保险基金预算支出调整方案（草案）</t>
    <phoneticPr fontId="3" type="noConversion"/>
  </si>
  <si>
    <t>单位：万元</t>
    <phoneticPr fontId="3" type="noConversion"/>
  </si>
  <si>
    <r>
      <rPr>
        <b/>
        <sz val="12"/>
        <rFont val="宋体"/>
        <family val="3"/>
        <charset val="134"/>
      </rPr>
      <t>项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目</t>
    </r>
    <phoneticPr fontId="3" type="noConversion"/>
  </si>
  <si>
    <t>乌鲁木齐市社会保险基金支出合计</t>
    <phoneticPr fontId="3" type="noConversion"/>
  </si>
  <si>
    <t>其中：基本社会保险待遇支出</t>
    <phoneticPr fontId="3" type="noConversion"/>
  </si>
  <si>
    <t xml:space="preserve">              其他支出</t>
    <phoneticPr fontId="3" type="noConversion"/>
  </si>
  <si>
    <t>一、企业职工基本养老保险基金支出</t>
  </si>
  <si>
    <t>-</t>
    <phoneticPr fontId="3" type="noConversion"/>
  </si>
  <si>
    <t>　　    其中：社会保险待遇支出</t>
    <phoneticPr fontId="3" type="noConversion"/>
  </si>
  <si>
    <t>二、机关事业单位基本养老保险基金支出</t>
    <phoneticPr fontId="3" type="noConversion"/>
  </si>
  <si>
    <t>三、城乡居民基本养老保险基金支出</t>
    <phoneticPr fontId="3" type="noConversion"/>
  </si>
  <si>
    <t>四、城镇职工基本医疗保险基金支出（含生育保险）</t>
    <phoneticPr fontId="3" type="noConversion"/>
  </si>
  <si>
    <t>五、城乡居民基本医疗保险基金支出</t>
    <phoneticPr fontId="3" type="noConversion"/>
  </si>
  <si>
    <t>六、失业保险基金支出</t>
    <phoneticPr fontId="3" type="noConversion"/>
  </si>
  <si>
    <t xml:space="preserve">              其他支出</t>
    <phoneticPr fontId="3" type="noConversion"/>
  </si>
  <si>
    <t>七、工伤保险基金支出</t>
    <phoneticPr fontId="3" type="noConversion"/>
  </si>
  <si>
    <t>2021年乌鲁木齐市社会保险基金预算结余调整方案（草案）</t>
    <phoneticPr fontId="3" type="noConversion"/>
  </si>
  <si>
    <r>
      <rPr>
        <b/>
        <sz val="12"/>
        <rFont val="宋体"/>
        <family val="3"/>
        <charset val="134"/>
      </rPr>
      <t>项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目</t>
    </r>
    <phoneticPr fontId="3" type="noConversion"/>
  </si>
  <si>
    <t>乌鲁木齐市社会保险基金年末累计结余</t>
    <phoneticPr fontId="3" type="noConversion"/>
  </si>
  <si>
    <t>一、企业职工基本养老保险基金年末累计结余</t>
    <phoneticPr fontId="3" type="noConversion"/>
  </si>
  <si>
    <t>二、机关事业单位基本养老保险基金年末累计结余</t>
    <phoneticPr fontId="3" type="noConversion"/>
  </si>
  <si>
    <t>三、城乡居民基本养老保险基金年末累计结余</t>
    <phoneticPr fontId="3" type="noConversion"/>
  </si>
  <si>
    <t>四、城镇职工基本医疗保险基金年末累计结余</t>
    <phoneticPr fontId="3" type="noConversion"/>
  </si>
  <si>
    <t>五、城乡居民基本医疗保险基金年末累计结余</t>
    <phoneticPr fontId="3" type="noConversion"/>
  </si>
  <si>
    <t>六、失业保险基金年末累计结余</t>
    <phoneticPr fontId="3" type="noConversion"/>
  </si>
  <si>
    <t>七、工伤保险基金年末累计结余</t>
    <phoneticPr fontId="3" type="noConversion"/>
  </si>
  <si>
    <t>附表3</t>
    <phoneticPr fontId="2" type="noConversion"/>
  </si>
  <si>
    <t>附表5</t>
    <phoneticPr fontId="2" type="noConversion"/>
  </si>
  <si>
    <t>附表6</t>
    <phoneticPr fontId="2" type="noConversion"/>
  </si>
  <si>
    <t>附表7</t>
    <phoneticPr fontId="2" type="noConversion"/>
  </si>
  <si>
    <t>附表8</t>
    <phoneticPr fontId="2" type="noConversion"/>
  </si>
  <si>
    <t>调整变动</t>
    <phoneticPr fontId="3" type="noConversion"/>
  </si>
  <si>
    <t>本次调整后预算</t>
    <phoneticPr fontId="3" type="noConversion"/>
  </si>
  <si>
    <t>单位：万元</t>
  </si>
  <si>
    <t>收入</t>
  </si>
  <si>
    <t>支出</t>
  </si>
  <si>
    <t>项目</t>
  </si>
  <si>
    <t>年初预算</t>
  </si>
  <si>
    <t>调整变动</t>
  </si>
  <si>
    <t>本次调整后预算</t>
  </si>
  <si>
    <t xml:space="preserve">    企业所得税</t>
  </si>
  <si>
    <t xml:space="preserve">    企业所得税退税</t>
  </si>
  <si>
    <t xml:space="preserve">    个人所得税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</si>
  <si>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</si>
  <si>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</si>
  <si>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</si>
  <si>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</si>
  <si>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</si>
  <si>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</si>
  <si>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</si>
  <si>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</si>
  <si>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捐赠收入</t>
  </si>
  <si>
    <t xml:space="preserve">    政府住房基金收入</t>
  </si>
  <si>
    <t xml:space="preserve">    其他收入</t>
  </si>
  <si>
    <t>一般公共预算收入合计</t>
  </si>
  <si>
    <t>一般公共预算支出合计</t>
  </si>
  <si>
    <t>上级补助收入</t>
  </si>
  <si>
    <t>上解上级支出</t>
  </si>
  <si>
    <t>下级上解收入</t>
  </si>
  <si>
    <t>补助下级支出</t>
  </si>
  <si>
    <t>上年结余收入</t>
  </si>
  <si>
    <t>债务还本支出</t>
  </si>
  <si>
    <t>债务转贷收入</t>
  </si>
  <si>
    <t>债务转贷支出</t>
  </si>
  <si>
    <t>调入资金</t>
  </si>
  <si>
    <t>年终结余</t>
  </si>
  <si>
    <t>动用预算稳定调节基金</t>
  </si>
  <si>
    <t>一般公共预算收入总计</t>
  </si>
  <si>
    <t>一般公共预算支出总计</t>
  </si>
  <si>
    <t>附表2</t>
    <phoneticPr fontId="2" type="noConversion"/>
  </si>
  <si>
    <r>
      <rPr>
        <b/>
        <sz val="14"/>
        <rFont val="宋体"/>
        <family val="3"/>
        <charset val="134"/>
      </rPr>
      <t>收</t>
    </r>
    <r>
      <rPr>
        <b/>
        <sz val="14"/>
        <rFont val="Times New Roman"/>
        <family val="1"/>
      </rPr>
      <t xml:space="preserve">                          </t>
    </r>
    <r>
      <rPr>
        <b/>
        <sz val="14"/>
        <rFont val="宋体"/>
        <family val="3"/>
        <charset val="134"/>
      </rPr>
      <t>入</t>
    </r>
  </si>
  <si>
    <r>
      <rPr>
        <b/>
        <sz val="14"/>
        <rFont val="宋体"/>
        <family val="3"/>
        <charset val="134"/>
      </rPr>
      <t>支</t>
    </r>
    <r>
      <rPr>
        <b/>
        <sz val="14"/>
        <rFont val="Times New Roman"/>
        <family val="1"/>
      </rPr>
      <t xml:space="preserve">                          </t>
    </r>
    <r>
      <rPr>
        <b/>
        <sz val="14"/>
        <rFont val="宋体"/>
        <family val="3"/>
        <charset val="134"/>
      </rPr>
      <t>出</t>
    </r>
  </si>
  <si>
    <r>
      <rPr>
        <b/>
        <sz val="12"/>
        <rFont val="宋体"/>
        <family val="3"/>
        <charset val="134"/>
      </rPr>
      <t>项</t>
    </r>
    <r>
      <rPr>
        <b/>
        <sz val="12"/>
        <rFont val="Times New Roman"/>
        <family val="1"/>
      </rPr>
      <t xml:space="preserve">          </t>
    </r>
    <r>
      <rPr>
        <b/>
        <sz val="12"/>
        <rFont val="宋体"/>
        <family val="3"/>
        <charset val="134"/>
      </rPr>
      <t>目</t>
    </r>
  </si>
  <si>
    <t>调整预算</t>
  </si>
  <si>
    <t xml:space="preserve">    其他政府性基金及对应专项债券收入安排的支出</t>
  </si>
  <si>
    <t>政府性基金预算收入</t>
  </si>
  <si>
    <t>政府性基金预算支出</t>
  </si>
  <si>
    <t>调出资金</t>
  </si>
  <si>
    <t>政府性基金预算收入总计</t>
  </si>
  <si>
    <t>政府性基金预算支出总计</t>
  </si>
  <si>
    <t>附表4</t>
    <phoneticPr fontId="2" type="noConversion"/>
  </si>
  <si>
    <t>国有资本经营预算收入合计</t>
    <phoneticPr fontId="2" type="noConversion"/>
  </si>
  <si>
    <t>国有资本经营预算收入总计</t>
    <phoneticPr fontId="2" type="noConversion"/>
  </si>
  <si>
    <t>国有资本经营预算支出合计</t>
    <phoneticPr fontId="2" type="noConversion"/>
  </si>
  <si>
    <t>国有资本经营预算收入总计</t>
    <phoneticPr fontId="3" type="noConversion"/>
  </si>
  <si>
    <t>2021年乌鲁木齐市本级一般公共预算调整方案（草案）</t>
    <phoneticPr fontId="3" type="noConversion"/>
  </si>
  <si>
    <t>2021年甘泉堡经济技术开发区（工业区）一般公共预算调整方案（草案）</t>
    <phoneticPr fontId="2" type="noConversion"/>
  </si>
  <si>
    <t>2021年乌鲁木齐市本级政府性基金预算调整方案（草案）</t>
    <phoneticPr fontId="3" type="noConversion"/>
  </si>
  <si>
    <t>2021年甘泉堡经济技术开发区（工业区）政府性基金预算调整方案（草案）</t>
    <phoneticPr fontId="2" type="noConversion"/>
  </si>
  <si>
    <t>2021年乌鲁木齐市本级国有资本经营预算调整方案（草案）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</si>
</sst>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0_ "/>
    <numFmt numFmtId="178" formatCode="#,##0_ "/>
    <numFmt numFmtId="179" formatCode="_(* #,##0.00_);_(* \(#,##0.00\);_(* &quot;-&quot;??_);_(@_)"/>
    <numFmt numFmtId="180" formatCode="_ [$€-2]* #,##0.00_ ;_ [$€-2]* \-#,##0.00_ ;_ [$€-2]* &quot;-&quot;??_ "/>
    <numFmt numFmtId="181" formatCode="* #,##0.00;* \-#,##0.00;* &quot;-&quot;??;@"/>
    <numFmt numFmtId="182" formatCode="_ * #,##0_ ;_ * \-#,##0_ ;_ * &quot;-&quot;??_ ;_ @_ "/>
    <numFmt numFmtId="183" formatCode="#,##0_ ;\-#,##0;"/>
    <numFmt numFmtId="184" formatCode="0_);[Red]\(0\)"/>
  </numFmts>
  <fonts count="34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8"/>
      <name val="方正小标宋_GBK"/>
      <family val="4"/>
      <charset val="134"/>
    </font>
    <font>
      <sz val="12"/>
      <name val="黑体"/>
      <family val="3"/>
      <charset val="134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b/>
      <sz val="12"/>
      <name val="Times New Roman"/>
      <family val="1"/>
    </font>
    <font>
      <sz val="7"/>
      <name val="Small Fonts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1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6"/>
      <name val="黑体"/>
      <family val="3"/>
      <charset val="134"/>
    </font>
    <font>
      <sz val="18"/>
      <color indexed="8"/>
      <name val="方正小标宋_GBK"/>
      <family val="4"/>
      <charset val="134"/>
    </font>
    <font>
      <sz val="12"/>
      <color indexed="8"/>
      <name val="宋体"/>
      <family val="3"/>
      <charset val="134"/>
    </font>
    <font>
      <sz val="12"/>
      <color indexed="8"/>
      <name val="Arial"/>
      <family val="2"/>
    </font>
    <font>
      <b/>
      <sz val="12"/>
      <color indexed="8"/>
      <name val="宋体"/>
      <family val="3"/>
      <charset val="134"/>
    </font>
    <font>
      <b/>
      <sz val="12"/>
      <name val="方正书宋_GBK"/>
      <charset val="134"/>
    </font>
    <font>
      <sz val="10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4"/>
      <color indexed="8"/>
      <name val="Arial"/>
      <family val="2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5" fillId="0" borderId="0">
      <alignment vertical="center"/>
    </xf>
    <xf numFmtId="0" fontId="3" fillId="0" borderId="0"/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180" fontId="7" fillId="0" borderId="0" applyFont="0" applyFill="0" applyBorder="0" applyAlignment="0" applyProtection="0"/>
    <xf numFmtId="37" fontId="14" fillId="0" borderId="0"/>
    <xf numFmtId="0" fontId="6" fillId="0" borderId="0"/>
    <xf numFmtId="0" fontId="7" fillId="0" borderId="0">
      <alignment vertical="center"/>
    </xf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41" fontId="7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1" fontId="1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20" fillId="0" borderId="0"/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43" fontId="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7" fillId="0" borderId="0"/>
  </cellStyleXfs>
  <cellXfs count="221">
    <xf numFmtId="0" fontId="0" fillId="0" borderId="0" xfId="0"/>
    <xf numFmtId="177" fontId="10" fillId="0" borderId="0" xfId="12" applyNumberFormat="1" applyFont="1" applyProtection="1">
      <protection locked="0"/>
    </xf>
    <xf numFmtId="177" fontId="7" fillId="0" borderId="0" xfId="12" applyNumberFormat="1" applyProtection="1">
      <protection locked="0"/>
    </xf>
    <xf numFmtId="177" fontId="7" fillId="0" borderId="0" xfId="12" applyNumberFormat="1" applyAlignment="1" applyProtection="1">
      <alignment horizontal="right"/>
      <protection locked="0"/>
    </xf>
    <xf numFmtId="177" fontId="7" fillId="0" borderId="0" xfId="12" applyNumberFormat="1" applyAlignment="1" applyProtection="1">
      <alignment vertical="center"/>
      <protection locked="0"/>
    </xf>
    <xf numFmtId="176" fontId="4" fillId="0" borderId="7" xfId="12" applyNumberFormat="1" applyFont="1" applyBorder="1" applyAlignment="1" applyProtection="1">
      <alignment horizontal="center" vertical="center" wrapText="1"/>
      <protection locked="0"/>
    </xf>
    <xf numFmtId="176" fontId="4" fillId="0" borderId="1" xfId="12" applyNumberFormat="1" applyFont="1" applyBorder="1" applyAlignment="1" applyProtection="1">
      <alignment horizontal="center" vertical="center" wrapText="1"/>
      <protection locked="0"/>
    </xf>
    <xf numFmtId="176" fontId="4" fillId="0" borderId="8" xfId="12" applyNumberFormat="1" applyFont="1" applyBorder="1" applyAlignment="1" applyProtection="1">
      <alignment horizontal="center" vertical="center" wrapText="1"/>
      <protection locked="0"/>
    </xf>
    <xf numFmtId="177" fontId="7" fillId="0" borderId="0" xfId="12" applyNumberFormat="1" applyAlignment="1" applyProtection="1">
      <alignment horizontal="center" vertical="center"/>
      <protection locked="0"/>
    </xf>
    <xf numFmtId="176" fontId="7" fillId="0" borderId="7" xfId="12" applyNumberFormat="1" applyFont="1" applyFill="1" applyBorder="1" applyAlignment="1" applyProtection="1">
      <alignment vertical="center"/>
      <protection locked="0"/>
    </xf>
    <xf numFmtId="176" fontId="7" fillId="0" borderId="1" xfId="12" applyNumberFormat="1" applyFont="1" applyFill="1" applyBorder="1" applyAlignment="1" applyProtection="1">
      <alignment vertical="center" wrapText="1"/>
    </xf>
    <xf numFmtId="178" fontId="7" fillId="0" borderId="1" xfId="12" applyNumberFormat="1" applyFont="1" applyFill="1" applyBorder="1" applyAlignment="1" applyProtection="1">
      <alignment vertical="center" wrapText="1"/>
    </xf>
    <xf numFmtId="176" fontId="7" fillId="0" borderId="1" xfId="12" applyNumberFormat="1" applyFont="1" applyFill="1" applyBorder="1" applyAlignment="1" applyProtection="1">
      <alignment vertical="center" wrapText="1"/>
      <protection locked="0"/>
    </xf>
    <xf numFmtId="176" fontId="7" fillId="0" borderId="8" xfId="12" applyNumberFormat="1" applyFont="1" applyFill="1" applyBorder="1" applyAlignment="1" applyProtection="1">
      <alignment vertical="center" wrapText="1"/>
      <protection locked="0"/>
    </xf>
    <xf numFmtId="179" fontId="7" fillId="0" borderId="1" xfId="12" applyNumberFormat="1" applyFont="1" applyFill="1" applyBorder="1" applyAlignment="1" applyProtection="1">
      <alignment vertical="center" wrapText="1"/>
    </xf>
    <xf numFmtId="178" fontId="7" fillId="0" borderId="1" xfId="12" applyNumberFormat="1" applyFont="1" applyFill="1" applyBorder="1" applyAlignment="1" applyProtection="1">
      <alignment vertical="center" wrapText="1"/>
      <protection locked="0"/>
    </xf>
    <xf numFmtId="176" fontId="7" fillId="0" borderId="7" xfId="12" applyNumberFormat="1" applyFont="1" applyFill="1" applyBorder="1" applyAlignment="1" applyProtection="1">
      <alignment vertical="center" wrapText="1"/>
      <protection locked="0"/>
    </xf>
    <xf numFmtId="176" fontId="4" fillId="0" borderId="7" xfId="12" applyNumberFormat="1" applyFont="1" applyFill="1" applyBorder="1" applyAlignment="1" applyProtection="1">
      <alignment horizontal="center" vertical="center"/>
      <protection locked="0"/>
    </xf>
    <xf numFmtId="176" fontId="7" fillId="0" borderId="1" xfId="12" applyNumberFormat="1" applyFont="1" applyFill="1" applyBorder="1" applyAlignment="1" applyProtection="1">
      <alignment vertical="center"/>
      <protection locked="0"/>
    </xf>
    <xf numFmtId="177" fontId="7" fillId="0" borderId="0" xfId="12" applyNumberFormat="1" applyFill="1" applyAlignment="1" applyProtection="1">
      <alignment vertical="center"/>
      <protection locked="0"/>
    </xf>
    <xf numFmtId="176" fontId="4" fillId="0" borderId="9" xfId="12" applyNumberFormat="1" applyFont="1" applyFill="1" applyBorder="1" applyAlignment="1" applyProtection="1">
      <alignment horizontal="center" vertical="center"/>
      <protection locked="0"/>
    </xf>
    <xf numFmtId="177" fontId="7" fillId="0" borderId="0" xfId="12" applyNumberFormat="1" applyFill="1" applyProtection="1">
      <protection locked="0"/>
    </xf>
    <xf numFmtId="177" fontId="7" fillId="0" borderId="0" xfId="18" applyNumberFormat="1" applyProtection="1">
      <protection locked="0"/>
    </xf>
    <xf numFmtId="177" fontId="10" fillId="0" borderId="0" xfId="18" applyNumberFormat="1" applyFont="1" applyProtection="1">
      <protection locked="0"/>
    </xf>
    <xf numFmtId="177" fontId="7" fillId="0" borderId="0" xfId="18" applyNumberFormat="1" applyAlignment="1" applyProtection="1">
      <alignment horizontal="right"/>
      <protection locked="0"/>
    </xf>
    <xf numFmtId="177" fontId="7" fillId="0" borderId="0" xfId="18" applyNumberFormat="1" applyAlignment="1" applyProtection="1">
      <alignment vertical="center"/>
      <protection locked="0"/>
    </xf>
    <xf numFmtId="176" fontId="4" fillId="0" borderId="7" xfId="18" applyNumberFormat="1" applyFont="1" applyBorder="1" applyAlignment="1" applyProtection="1">
      <alignment horizontal="center" vertical="center"/>
      <protection locked="0"/>
    </xf>
    <xf numFmtId="176" fontId="4" fillId="0" borderId="1" xfId="18" applyNumberFormat="1" applyFont="1" applyBorder="1" applyAlignment="1" applyProtection="1">
      <alignment horizontal="center" vertical="center"/>
      <protection locked="0"/>
    </xf>
    <xf numFmtId="177" fontId="7" fillId="0" borderId="0" xfId="18" applyNumberFormat="1" applyAlignment="1" applyProtection="1">
      <alignment horizontal="center" vertical="center"/>
      <protection locked="0"/>
    </xf>
    <xf numFmtId="0" fontId="19" fillId="0" borderId="7" xfId="18" applyNumberFormat="1" applyFont="1" applyFill="1" applyBorder="1" applyAlignment="1" applyProtection="1">
      <alignment horizontal="left" vertical="center" wrapText="1"/>
    </xf>
    <xf numFmtId="177" fontId="7" fillId="0" borderId="0" xfId="18" applyNumberFormat="1" applyFill="1" applyAlignment="1" applyProtection="1">
      <alignment vertical="center"/>
      <protection locked="0"/>
    </xf>
    <xf numFmtId="177" fontId="7" fillId="0" borderId="0" xfId="18" applyNumberFormat="1" applyFill="1" applyProtection="1">
      <protection locked="0"/>
    </xf>
    <xf numFmtId="176" fontId="7" fillId="0" borderId="2" xfId="12" applyNumberFormat="1" applyFont="1" applyFill="1" applyBorder="1" applyAlignment="1" applyProtection="1">
      <alignment vertical="center" wrapText="1"/>
      <protection locked="0"/>
    </xf>
    <xf numFmtId="176" fontId="4" fillId="0" borderId="2" xfId="12" applyNumberFormat="1" applyFont="1" applyFill="1" applyBorder="1" applyAlignment="1" applyProtection="1">
      <alignment horizontal="center" vertical="center"/>
      <protection locked="0"/>
    </xf>
    <xf numFmtId="176" fontId="7" fillId="0" borderId="2" xfId="12" applyNumberFormat="1" applyFont="1" applyFill="1" applyBorder="1" applyAlignment="1" applyProtection="1">
      <alignment vertical="center"/>
      <protection locked="0"/>
    </xf>
    <xf numFmtId="176" fontId="4" fillId="0" borderId="13" xfId="12" applyNumberFormat="1" applyFont="1" applyFill="1" applyBorder="1" applyAlignment="1" applyProtection="1">
      <alignment horizontal="center" vertical="center"/>
      <protection locked="0"/>
    </xf>
    <xf numFmtId="176" fontId="4" fillId="0" borderId="7" xfId="12" applyNumberFormat="1" applyFont="1" applyFill="1" applyBorder="1" applyAlignment="1" applyProtection="1">
      <alignment vertical="center"/>
      <protection locked="0"/>
    </xf>
    <xf numFmtId="177" fontId="7" fillId="0" borderId="1" xfId="12" applyNumberFormat="1" applyBorder="1" applyAlignment="1" applyProtection="1">
      <alignment vertical="center"/>
      <protection locked="0"/>
    </xf>
    <xf numFmtId="176" fontId="4" fillId="0" borderId="1" xfId="12" applyNumberFormat="1" applyFont="1" applyFill="1" applyBorder="1" applyAlignment="1" applyProtection="1">
      <alignment vertical="center"/>
      <protection locked="0"/>
    </xf>
    <xf numFmtId="177" fontId="7" fillId="0" borderId="1" xfId="12" applyNumberFormat="1" applyFill="1" applyBorder="1" applyAlignment="1" applyProtection="1">
      <alignment vertical="center"/>
      <protection locked="0"/>
    </xf>
    <xf numFmtId="177" fontId="7" fillId="0" borderId="1" xfId="12" applyNumberFormat="1" applyFont="1" applyBorder="1" applyAlignment="1" applyProtection="1">
      <alignment vertical="center"/>
      <protection locked="0"/>
    </xf>
    <xf numFmtId="177" fontId="7" fillId="0" borderId="0" xfId="12" applyNumberFormat="1" applyFont="1" applyAlignment="1" applyProtection="1">
      <alignment vertical="center"/>
      <protection locked="0"/>
    </xf>
    <xf numFmtId="177" fontId="7" fillId="0" borderId="0" xfId="12" applyNumberFormat="1" applyFont="1" applyAlignment="1" applyProtection="1">
      <alignment horizontal="center" vertical="center"/>
      <protection locked="0"/>
    </xf>
    <xf numFmtId="177" fontId="7" fillId="0" borderId="1" xfId="12" applyNumberFormat="1" applyFont="1" applyFill="1" applyBorder="1" applyAlignment="1" applyProtection="1">
      <alignment vertical="center"/>
      <protection locked="0"/>
    </xf>
    <xf numFmtId="178" fontId="4" fillId="0" borderId="1" xfId="12" applyNumberFormat="1" applyFont="1" applyFill="1" applyBorder="1" applyAlignment="1" applyProtection="1">
      <alignment vertical="center" wrapText="1"/>
    </xf>
    <xf numFmtId="177" fontId="4" fillId="0" borderId="0" xfId="12" applyNumberFormat="1" applyFont="1" applyFill="1" applyAlignment="1" applyProtection="1">
      <alignment vertical="center"/>
      <protection locked="0"/>
    </xf>
    <xf numFmtId="177" fontId="7" fillId="0" borderId="7" xfId="12" applyNumberFormat="1" applyFont="1" applyBorder="1" applyAlignment="1" applyProtection="1">
      <alignment vertical="center"/>
      <protection locked="0"/>
    </xf>
    <xf numFmtId="177" fontId="4" fillId="0" borderId="0" xfId="18" applyNumberFormat="1" applyFont="1" applyFill="1" applyAlignment="1" applyProtection="1">
      <alignment vertical="center"/>
      <protection locked="0"/>
    </xf>
    <xf numFmtId="176" fontId="4" fillId="0" borderId="10" xfId="12" applyNumberFormat="1" applyFont="1" applyFill="1" applyBorder="1" applyAlignment="1" applyProtection="1">
      <alignment horizontal="right" vertical="center" wrapText="1"/>
    </xf>
    <xf numFmtId="176" fontId="4" fillId="0" borderId="10" xfId="12" applyNumberFormat="1" applyFont="1" applyFill="1" applyBorder="1" applyAlignment="1" applyProtection="1">
      <alignment vertical="center" wrapText="1"/>
      <protection locked="0"/>
    </xf>
    <xf numFmtId="176" fontId="4" fillId="0" borderId="11" xfId="12" applyNumberFormat="1" applyFont="1" applyFill="1" applyBorder="1" applyAlignment="1" applyProtection="1">
      <alignment horizontal="right" vertical="center" wrapText="1"/>
    </xf>
    <xf numFmtId="0" fontId="15" fillId="0" borderId="0" xfId="27"/>
    <xf numFmtId="0" fontId="23" fillId="0" borderId="0" xfId="27" applyFont="1"/>
    <xf numFmtId="0" fontId="24" fillId="0" borderId="0" xfId="27" applyFont="1"/>
    <xf numFmtId="0" fontId="23" fillId="0" borderId="0" xfId="27" applyFont="1" applyAlignment="1">
      <alignment horizontal="center"/>
    </xf>
    <xf numFmtId="0" fontId="23" fillId="0" borderId="0" xfId="27" applyFont="1" applyAlignment="1">
      <alignment horizontal="right"/>
    </xf>
    <xf numFmtId="0" fontId="23" fillId="0" borderId="0" xfId="27" applyFont="1" applyAlignment="1">
      <alignment horizontal="right" vertical="center"/>
    </xf>
    <xf numFmtId="0" fontId="25" fillId="0" borderId="7" xfId="27" applyFont="1" applyBorder="1" applyAlignment="1">
      <alignment horizontal="center" vertical="center" shrinkToFit="1"/>
    </xf>
    <xf numFmtId="0" fontId="26" fillId="0" borderId="1" xfId="27" applyFont="1" applyBorder="1" applyAlignment="1">
      <alignment horizontal="center" vertical="center"/>
    </xf>
    <xf numFmtId="0" fontId="25" fillId="0" borderId="1" xfId="27" applyFont="1" applyBorder="1" applyAlignment="1">
      <alignment horizontal="center" vertical="center" shrinkToFit="1"/>
    </xf>
    <xf numFmtId="0" fontId="23" fillId="0" borderId="7" xfId="27" applyFont="1" applyBorder="1" applyAlignment="1">
      <alignment horizontal="left" vertical="center" shrinkToFit="1"/>
    </xf>
    <xf numFmtId="0" fontId="23" fillId="0" borderId="1" xfId="27" applyFont="1" applyBorder="1" applyAlignment="1">
      <alignment horizontal="left" vertical="center" shrinkToFit="1"/>
    </xf>
    <xf numFmtId="0" fontId="23" fillId="0" borderId="1" xfId="27" applyFont="1" applyBorder="1" applyAlignment="1">
      <alignment vertical="center" shrinkToFit="1"/>
    </xf>
    <xf numFmtId="0" fontId="25" fillId="0" borderId="9" xfId="27" applyFont="1" applyBorder="1" applyAlignment="1">
      <alignment horizontal="center" vertical="center" shrinkToFit="1"/>
    </xf>
    <xf numFmtId="0" fontId="25" fillId="0" borderId="10" xfId="27" applyFont="1" applyBorder="1" applyAlignment="1">
      <alignment horizontal="center" vertical="center" shrinkToFit="1"/>
    </xf>
    <xf numFmtId="0" fontId="27" fillId="0" borderId="0" xfId="27" applyFont="1"/>
    <xf numFmtId="0" fontId="27" fillId="0" borderId="0" xfId="27" applyFont="1" applyAlignment="1">
      <alignment horizontal="center"/>
    </xf>
    <xf numFmtId="0" fontId="29" fillId="0" borderId="0" xfId="27" applyFont="1"/>
    <xf numFmtId="176" fontId="4" fillId="0" borderId="1" xfId="12" applyNumberFormat="1" applyFont="1" applyFill="1" applyBorder="1" applyAlignment="1" applyProtection="1">
      <alignment vertical="center" wrapText="1"/>
      <protection locked="0"/>
    </xf>
    <xf numFmtId="178" fontId="4" fillId="0" borderId="1" xfId="12" applyNumberFormat="1" applyFont="1" applyFill="1" applyBorder="1" applyAlignment="1" applyProtection="1">
      <alignment vertical="center" wrapText="1"/>
      <protection locked="0"/>
    </xf>
    <xf numFmtId="176" fontId="4" fillId="0" borderId="8" xfId="12" applyNumberFormat="1" applyFont="1" applyFill="1" applyBorder="1" applyAlignment="1" applyProtection="1">
      <alignment vertical="center" wrapText="1"/>
      <protection locked="0"/>
    </xf>
    <xf numFmtId="177" fontId="4" fillId="0" borderId="0" xfId="12" applyNumberFormat="1" applyFont="1" applyAlignment="1" applyProtection="1">
      <alignment vertical="center"/>
      <protection locked="0"/>
    </xf>
    <xf numFmtId="176" fontId="4" fillId="0" borderId="1" xfId="12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12" applyNumberFormat="1" applyFont="1" applyFill="1" applyBorder="1" applyAlignment="1" applyProtection="1">
      <alignment vertical="center" wrapText="1"/>
    </xf>
    <xf numFmtId="0" fontId="30" fillId="0" borderId="0" xfId="49" applyFill="1">
      <alignment vertical="center"/>
    </xf>
    <xf numFmtId="0" fontId="3" fillId="0" borderId="0" xfId="49" applyFont="1" applyFill="1">
      <alignment vertical="center"/>
    </xf>
    <xf numFmtId="0" fontId="7" fillId="0" borderId="0" xfId="49" applyFont="1" applyFill="1">
      <alignment vertical="center"/>
    </xf>
    <xf numFmtId="0" fontId="7" fillId="0" borderId="0" xfId="49" applyFont="1" applyFill="1" applyAlignment="1">
      <alignment horizontal="center" vertical="center"/>
    </xf>
    <xf numFmtId="0" fontId="7" fillId="0" borderId="0" xfId="49" applyFont="1" applyFill="1" applyAlignment="1">
      <alignment horizontal="right" vertical="center"/>
    </xf>
    <xf numFmtId="0" fontId="13" fillId="0" borderId="12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13" fillId="0" borderId="0" xfId="49" applyFont="1" applyFill="1">
      <alignment vertical="center"/>
    </xf>
    <xf numFmtId="0" fontId="25" fillId="0" borderId="7" xfId="49" applyFont="1" applyFill="1" applyBorder="1" applyAlignment="1">
      <alignment horizontal="center" vertical="center" wrapText="1"/>
    </xf>
    <xf numFmtId="176" fontId="7" fillId="0" borderId="0" xfId="49" applyNumberFormat="1" applyFont="1" applyFill="1">
      <alignment vertical="center"/>
    </xf>
    <xf numFmtId="183" fontId="7" fillId="0" borderId="0" xfId="49" applyNumberFormat="1" applyFont="1" applyFill="1">
      <alignment vertical="center"/>
    </xf>
    <xf numFmtId="183" fontId="30" fillId="0" borderId="0" xfId="49" applyNumberFormat="1" applyFill="1">
      <alignment vertical="center"/>
    </xf>
    <xf numFmtId="0" fontId="30" fillId="0" borderId="0" xfId="49" applyFill="1" applyAlignment="1">
      <alignment horizontal="center" vertical="center"/>
    </xf>
    <xf numFmtId="0" fontId="7" fillId="0" borderId="0" xfId="16" applyFill="1">
      <alignment vertical="center"/>
    </xf>
    <xf numFmtId="0" fontId="3" fillId="0" borderId="0" xfId="16" applyFont="1" applyFill="1">
      <alignment vertical="center"/>
    </xf>
    <xf numFmtId="0" fontId="7" fillId="0" borderId="0" xfId="16" applyFont="1" applyFill="1">
      <alignment vertical="center"/>
    </xf>
    <xf numFmtId="0" fontId="7" fillId="0" borderId="0" xfId="16" applyFont="1" applyFill="1" applyAlignment="1">
      <alignment horizontal="center" vertical="center"/>
    </xf>
    <xf numFmtId="0" fontId="7" fillId="0" borderId="0" xfId="16" applyFont="1" applyFill="1" applyAlignment="1">
      <alignment horizontal="right" vertical="center"/>
    </xf>
    <xf numFmtId="0" fontId="13" fillId="0" borderId="12" xfId="16" applyFont="1" applyFill="1" applyBorder="1" applyAlignment="1">
      <alignment horizontal="center" vertical="center" wrapText="1"/>
    </xf>
    <xf numFmtId="0" fontId="13" fillId="0" borderId="0" xfId="16" applyFont="1" applyFill="1">
      <alignment vertical="center"/>
    </xf>
    <xf numFmtId="0" fontId="25" fillId="0" borderId="7" xfId="16" applyFont="1" applyFill="1" applyBorder="1" applyAlignment="1">
      <alignment horizontal="center" vertical="center" wrapText="1"/>
    </xf>
    <xf numFmtId="183" fontId="7" fillId="0" borderId="0" xfId="16" applyNumberFormat="1" applyFont="1" applyFill="1">
      <alignment vertical="center"/>
    </xf>
    <xf numFmtId="0" fontId="23" fillId="0" borderId="0" xfId="16" applyFont="1" applyFill="1" applyBorder="1" applyAlignment="1">
      <alignment horizontal="left" vertical="center" wrapText="1"/>
    </xf>
    <xf numFmtId="184" fontId="23" fillId="0" borderId="0" xfId="16" applyNumberFormat="1" applyFont="1" applyFill="1" applyBorder="1" applyAlignment="1">
      <alignment horizontal="center" vertical="center" wrapText="1"/>
    </xf>
    <xf numFmtId="184" fontId="0" fillId="0" borderId="0" xfId="16" applyNumberFormat="1" applyFont="1" applyFill="1" applyBorder="1" applyAlignment="1">
      <alignment horizontal="center" vertical="center" wrapText="1"/>
    </xf>
    <xf numFmtId="9" fontId="0" fillId="0" borderId="0" xfId="16" applyNumberFormat="1" applyFont="1" applyFill="1" applyBorder="1" applyAlignment="1">
      <alignment horizontal="center" vertical="top" wrapText="1"/>
    </xf>
    <xf numFmtId="0" fontId="23" fillId="0" borderId="0" xfId="16" applyFont="1" applyFill="1" applyBorder="1" applyAlignment="1">
      <alignment horizontal="center" vertical="center" wrapText="1"/>
    </xf>
    <xf numFmtId="0" fontId="7" fillId="0" borderId="0" xfId="16" applyFill="1" applyAlignment="1">
      <alignment horizontal="center" vertical="center"/>
    </xf>
    <xf numFmtId="184" fontId="7" fillId="0" borderId="0" xfId="16" applyNumberFormat="1" applyFill="1" applyAlignment="1">
      <alignment horizontal="center" vertical="center"/>
    </xf>
    <xf numFmtId="184" fontId="7" fillId="0" borderId="0" xfId="16" applyNumberFormat="1" applyFill="1">
      <alignment vertical="center"/>
    </xf>
    <xf numFmtId="176" fontId="4" fillId="0" borderId="0" xfId="16" applyNumberFormat="1" applyFont="1" applyFill="1">
      <alignment vertical="center"/>
    </xf>
    <xf numFmtId="0" fontId="4" fillId="0" borderId="0" xfId="16" applyFont="1" applyFill="1">
      <alignment vertical="center"/>
    </xf>
    <xf numFmtId="176" fontId="31" fillId="0" borderId="1" xfId="18" applyNumberFormat="1" applyFont="1" applyFill="1" applyBorder="1" applyAlignment="1">
      <alignment horizontal="right" vertical="center" wrapText="1"/>
    </xf>
    <xf numFmtId="183" fontId="25" fillId="0" borderId="1" xfId="29" applyNumberFormat="1" applyFont="1" applyFill="1" applyBorder="1" applyAlignment="1" applyProtection="1">
      <alignment horizontal="right" vertical="center" wrapText="1"/>
    </xf>
    <xf numFmtId="183" fontId="25" fillId="0" borderId="8" xfId="29" applyNumberFormat="1" applyFont="1" applyFill="1" applyBorder="1" applyAlignment="1" applyProtection="1">
      <alignment horizontal="right" vertical="center" wrapText="1"/>
    </xf>
    <xf numFmtId="176" fontId="25" fillId="0" borderId="1" xfId="49" applyNumberFormat="1" applyFont="1" applyFill="1" applyBorder="1" applyAlignment="1" applyProtection="1">
      <alignment horizontal="right" vertical="center" wrapText="1"/>
    </xf>
    <xf numFmtId="176" fontId="25" fillId="0" borderId="8" xfId="49" applyNumberFormat="1" applyFont="1" applyFill="1" applyBorder="1" applyAlignment="1" applyProtection="1">
      <alignment horizontal="right" vertical="center" wrapText="1"/>
    </xf>
    <xf numFmtId="0" fontId="21" fillId="0" borderId="0" xfId="50" applyFont="1" applyFill="1" applyAlignment="1">
      <alignment vertical="center"/>
    </xf>
    <xf numFmtId="0" fontId="18" fillId="0" borderId="0" xfId="50" applyFont="1" applyFill="1" applyAlignment="1">
      <alignment vertical="center"/>
    </xf>
    <xf numFmtId="177" fontId="11" fillId="0" borderId="7" xfId="12" applyNumberFormat="1" applyFont="1" applyBorder="1" applyAlignment="1" applyProtection="1">
      <alignment horizontal="center" vertical="center"/>
      <protection locked="0"/>
    </xf>
    <xf numFmtId="177" fontId="11" fillId="0" borderId="1" xfId="12" applyNumberFormat="1" applyFont="1" applyBorder="1" applyAlignment="1" applyProtection="1">
      <alignment horizontal="center" vertical="center"/>
      <protection locked="0"/>
    </xf>
    <xf numFmtId="177" fontId="11" fillId="0" borderId="1" xfId="12" applyNumberFormat="1" applyFont="1" applyBorder="1" applyAlignment="1" applyProtection="1">
      <alignment horizontal="center" vertical="center" wrapText="1"/>
      <protection locked="0"/>
    </xf>
    <xf numFmtId="177" fontId="11" fillId="0" borderId="8" xfId="12" applyNumberFormat="1" applyFont="1" applyBorder="1" applyAlignment="1" applyProtection="1">
      <alignment horizontal="center" vertical="center" wrapText="1"/>
      <protection locked="0"/>
    </xf>
    <xf numFmtId="176" fontId="4" fillId="0" borderId="8" xfId="18" applyNumberFormat="1" applyFont="1" applyBorder="1" applyAlignment="1" applyProtection="1">
      <alignment horizontal="center" vertical="center"/>
      <protection locked="0"/>
    </xf>
    <xf numFmtId="177" fontId="7" fillId="0" borderId="0" xfId="18" applyNumberFormat="1" applyFont="1" applyFill="1" applyAlignment="1" applyProtection="1">
      <alignment vertical="center"/>
      <protection locked="0"/>
    </xf>
    <xf numFmtId="178" fontId="7" fillId="0" borderId="1" xfId="12" applyNumberFormat="1" applyFont="1" applyFill="1" applyBorder="1" applyAlignment="1" applyProtection="1">
      <alignment horizontal="right" vertical="center" wrapText="1"/>
      <protection locked="0"/>
    </xf>
    <xf numFmtId="178" fontId="4" fillId="0" borderId="1" xfId="12" applyNumberFormat="1" applyFont="1" applyFill="1" applyBorder="1" applyAlignment="1" applyProtection="1">
      <alignment horizontal="right" vertical="center" wrapText="1"/>
      <protection locked="0"/>
    </xf>
    <xf numFmtId="178" fontId="7" fillId="0" borderId="1" xfId="12" applyNumberFormat="1" applyFont="1" applyFill="1" applyBorder="1" applyAlignment="1" applyProtection="1">
      <alignment horizontal="right" vertical="center" wrapText="1"/>
    </xf>
    <xf numFmtId="176" fontId="7" fillId="0" borderId="1" xfId="12" applyNumberFormat="1" applyFont="1" applyFill="1" applyBorder="1" applyAlignment="1" applyProtection="1">
      <alignment horizontal="right" vertical="center" wrapText="1"/>
      <protection locked="0"/>
    </xf>
    <xf numFmtId="176" fontId="7" fillId="0" borderId="1" xfId="12" applyNumberFormat="1" applyFont="1" applyFill="1" applyBorder="1" applyAlignment="1" applyProtection="1">
      <alignment horizontal="right" vertical="center"/>
      <protection locked="0"/>
    </xf>
    <xf numFmtId="178" fontId="4" fillId="0" borderId="1" xfId="12" applyNumberFormat="1" applyFont="1" applyFill="1" applyBorder="1" applyAlignment="1" applyProtection="1">
      <alignment horizontal="right" vertical="center" wrapText="1"/>
    </xf>
    <xf numFmtId="176" fontId="7" fillId="0" borderId="1" xfId="12" applyNumberFormat="1" applyFont="1" applyFill="1" applyBorder="1" applyAlignment="1" applyProtection="1">
      <alignment horizontal="right" vertical="center" wrapText="1"/>
    </xf>
    <xf numFmtId="176" fontId="4" fillId="0" borderId="10" xfId="12" applyNumberFormat="1" applyFont="1" applyFill="1" applyBorder="1" applyAlignment="1" applyProtection="1">
      <alignment horizontal="right" vertical="center" wrapText="1"/>
      <protection locked="0"/>
    </xf>
    <xf numFmtId="176" fontId="7" fillId="0" borderId="7" xfId="18" applyNumberFormat="1" applyFont="1" applyFill="1" applyBorder="1" applyAlignment="1" applyProtection="1">
      <alignment vertical="center"/>
      <protection locked="0"/>
    </xf>
    <xf numFmtId="176" fontId="7" fillId="0" borderId="1" xfId="18" applyNumberFormat="1" applyFont="1" applyFill="1" applyBorder="1" applyAlignment="1" applyProtection="1">
      <alignment horizontal="right" vertical="center" wrapText="1"/>
    </xf>
    <xf numFmtId="178" fontId="7" fillId="0" borderId="1" xfId="18" applyNumberFormat="1" applyFont="1" applyFill="1" applyBorder="1" applyAlignment="1" applyProtection="1">
      <alignment horizontal="right" vertical="center" wrapText="1"/>
    </xf>
    <xf numFmtId="176" fontId="7" fillId="0" borderId="1" xfId="18" applyNumberFormat="1" applyFont="1" applyFill="1" applyBorder="1" applyAlignment="1" applyProtection="1">
      <alignment horizontal="right" vertical="center" wrapText="1"/>
      <protection locked="0"/>
    </xf>
    <xf numFmtId="176" fontId="7" fillId="0" borderId="7" xfId="18" applyNumberFormat="1" applyFont="1" applyFill="1" applyBorder="1" applyAlignment="1" applyProtection="1">
      <alignment vertical="center" wrapText="1"/>
      <protection locked="0"/>
    </xf>
    <xf numFmtId="176" fontId="4" fillId="0" borderId="7" xfId="18" applyNumberFormat="1" applyFont="1" applyFill="1" applyBorder="1" applyAlignment="1" applyProtection="1">
      <alignment horizontal="center" vertical="center"/>
      <protection locked="0"/>
    </xf>
    <xf numFmtId="176" fontId="4" fillId="0" borderId="1" xfId="18" applyNumberFormat="1" applyFont="1" applyFill="1" applyBorder="1" applyAlignment="1" applyProtection="1">
      <alignment horizontal="right" vertical="center" wrapText="1"/>
    </xf>
    <xf numFmtId="178" fontId="4" fillId="0" borderId="1" xfId="18" applyNumberFormat="1" applyFont="1" applyFill="1" applyBorder="1" applyAlignment="1" applyProtection="1">
      <alignment horizontal="right" vertical="center" wrapText="1"/>
    </xf>
    <xf numFmtId="178" fontId="7" fillId="0" borderId="1" xfId="18" applyNumberFormat="1" applyFont="1" applyFill="1" applyBorder="1" applyAlignment="1" applyProtection="1">
      <alignment horizontal="right" vertical="center" wrapText="1"/>
      <protection locked="0"/>
    </xf>
    <xf numFmtId="176" fontId="4" fillId="0" borderId="9" xfId="18" applyNumberFormat="1" applyFont="1" applyFill="1" applyBorder="1" applyAlignment="1" applyProtection="1">
      <alignment horizontal="center" vertical="center"/>
      <protection locked="0"/>
    </xf>
    <xf numFmtId="176" fontId="4" fillId="0" borderId="10" xfId="18" applyNumberFormat="1" applyFont="1" applyFill="1" applyBorder="1" applyAlignment="1" applyProtection="1">
      <alignment horizontal="right" vertical="center" wrapText="1"/>
    </xf>
    <xf numFmtId="178" fontId="4" fillId="0" borderId="10" xfId="18" applyNumberFormat="1" applyFont="1" applyFill="1" applyBorder="1" applyAlignment="1" applyProtection="1">
      <alignment horizontal="right" vertical="center" wrapText="1"/>
    </xf>
    <xf numFmtId="0" fontId="7" fillId="0" borderId="1" xfId="18" applyFont="1" applyBorder="1" applyAlignment="1">
      <alignment vertical="center"/>
    </xf>
    <xf numFmtId="176" fontId="7" fillId="0" borderId="8" xfId="18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18" applyFont="1" applyFill="1" applyBorder="1" applyAlignment="1">
      <alignment vertical="center"/>
    </xf>
    <xf numFmtId="176" fontId="7" fillId="0" borderId="1" xfId="18" applyNumberFormat="1" applyFont="1" applyFill="1" applyBorder="1" applyAlignment="1" applyProtection="1">
      <alignment vertical="center" wrapText="1"/>
      <protection locked="0"/>
    </xf>
    <xf numFmtId="176" fontId="4" fillId="0" borderId="1" xfId="18" applyNumberFormat="1" applyFont="1" applyFill="1" applyBorder="1" applyAlignment="1" applyProtection="1">
      <alignment horizontal="center" vertical="center"/>
      <protection locked="0"/>
    </xf>
    <xf numFmtId="176" fontId="4" fillId="0" borderId="1" xfId="18" applyNumberFormat="1" applyFont="1" applyFill="1" applyBorder="1" applyAlignment="1" applyProtection="1">
      <alignment horizontal="right" vertical="center" wrapText="1"/>
      <protection locked="0"/>
    </xf>
    <xf numFmtId="178" fontId="4" fillId="0" borderId="1" xfId="18" applyNumberFormat="1" applyFont="1" applyFill="1" applyBorder="1" applyAlignment="1" applyProtection="1">
      <alignment horizontal="right" vertical="center" wrapText="1"/>
      <protection locked="0"/>
    </xf>
    <xf numFmtId="176" fontId="4" fillId="0" borderId="8" xfId="18" applyNumberFormat="1" applyFont="1" applyFill="1" applyBorder="1" applyAlignment="1" applyProtection="1">
      <alignment horizontal="right" vertical="center" wrapText="1"/>
      <protection locked="0"/>
    </xf>
    <xf numFmtId="176" fontId="7" fillId="0" borderId="1" xfId="18" applyNumberFormat="1" applyFont="1" applyFill="1" applyBorder="1" applyAlignment="1" applyProtection="1">
      <alignment vertical="center"/>
      <protection locked="0"/>
    </xf>
    <xf numFmtId="176" fontId="4" fillId="0" borderId="10" xfId="18" applyNumberFormat="1" applyFont="1" applyFill="1" applyBorder="1" applyAlignment="1" applyProtection="1">
      <alignment horizontal="center" vertical="center"/>
      <protection locked="0"/>
    </xf>
    <xf numFmtId="176" fontId="4" fillId="0" borderId="11" xfId="18" applyNumberFormat="1" applyFont="1" applyFill="1" applyBorder="1" applyAlignment="1" applyProtection="1">
      <alignment horizontal="right" vertical="center" wrapText="1"/>
    </xf>
    <xf numFmtId="177" fontId="7" fillId="0" borderId="0" xfId="18" applyNumberFormat="1" applyFont="1" applyAlignment="1" applyProtection="1">
      <alignment vertical="center"/>
      <protection locked="0"/>
    </xf>
    <xf numFmtId="0" fontId="23" fillId="0" borderId="7" xfId="16" applyFont="1" applyFill="1" applyBorder="1" applyAlignment="1">
      <alignment horizontal="justify" vertical="center" wrapText="1"/>
    </xf>
    <xf numFmtId="43" fontId="19" fillId="0" borderId="1" xfId="42" applyFont="1" applyFill="1" applyBorder="1" applyAlignment="1">
      <alignment horizontal="right" vertical="center" wrapText="1"/>
    </xf>
    <xf numFmtId="43" fontId="19" fillId="0" borderId="8" xfId="42" applyFont="1" applyFill="1" applyBorder="1" applyAlignment="1">
      <alignment horizontal="right" vertical="center" wrapText="1"/>
    </xf>
    <xf numFmtId="176" fontId="7" fillId="0" borderId="0" xfId="16" applyNumberFormat="1" applyFont="1" applyFill="1">
      <alignment vertical="center"/>
    </xf>
    <xf numFmtId="178" fontId="19" fillId="0" borderId="1" xfId="18" applyNumberFormat="1" applyFont="1" applyFill="1" applyBorder="1" applyAlignment="1">
      <alignment horizontal="right" vertical="center" wrapText="1"/>
    </xf>
    <xf numFmtId="176" fontId="7" fillId="0" borderId="1" xfId="16" applyNumberFormat="1" applyFont="1" applyFill="1" applyBorder="1" applyAlignment="1">
      <alignment horizontal="right" vertical="center" wrapText="1"/>
    </xf>
    <xf numFmtId="183" fontId="23" fillId="0" borderId="8" xfId="29" applyNumberFormat="1" applyFont="1" applyFill="1" applyBorder="1" applyAlignment="1" applyProtection="1">
      <alignment horizontal="right" vertical="center" wrapText="1"/>
    </xf>
    <xf numFmtId="183" fontId="23" fillId="0" borderId="1" xfId="29" applyNumberFormat="1" applyFont="1" applyFill="1" applyBorder="1" applyAlignment="1" applyProtection="1">
      <alignment horizontal="right" vertical="center" wrapText="1"/>
    </xf>
    <xf numFmtId="0" fontId="23" fillId="0" borderId="9" xfId="16" applyFont="1" applyFill="1" applyBorder="1" applyAlignment="1">
      <alignment horizontal="justify" vertical="center" wrapText="1"/>
    </xf>
    <xf numFmtId="43" fontId="19" fillId="0" borderId="10" xfId="42" applyFont="1" applyFill="1" applyBorder="1" applyAlignment="1">
      <alignment horizontal="right" vertical="center" wrapText="1"/>
    </xf>
    <xf numFmtId="43" fontId="19" fillId="0" borderId="11" xfId="42" applyFont="1" applyFill="1" applyBorder="1" applyAlignment="1">
      <alignment horizontal="right" vertical="center" wrapText="1"/>
    </xf>
    <xf numFmtId="0" fontId="25" fillId="0" borderId="7" xfId="16" applyFont="1" applyFill="1" applyBorder="1" applyAlignment="1">
      <alignment horizontal="left" vertical="center" wrapText="1"/>
    </xf>
    <xf numFmtId="182" fontId="7" fillId="0" borderId="0" xfId="16" applyNumberFormat="1" applyFont="1" applyFill="1">
      <alignment vertical="center"/>
    </xf>
    <xf numFmtId="0" fontId="23" fillId="0" borderId="7" xfId="16" applyFont="1" applyFill="1" applyBorder="1" applyAlignment="1">
      <alignment horizontal="left" vertical="center" wrapText="1"/>
    </xf>
    <xf numFmtId="182" fontId="19" fillId="0" borderId="1" xfId="42" applyNumberFormat="1" applyFont="1" applyFill="1" applyBorder="1" applyAlignment="1">
      <alignment horizontal="right" vertical="center" wrapText="1"/>
    </xf>
    <xf numFmtId="176" fontId="23" fillId="0" borderId="1" xfId="16" applyNumberFormat="1" applyFont="1" applyFill="1" applyBorder="1" applyAlignment="1" applyProtection="1">
      <alignment horizontal="right" vertical="center" wrapText="1"/>
    </xf>
    <xf numFmtId="0" fontId="23" fillId="0" borderId="7" xfId="29" applyNumberFormat="1" applyFont="1" applyFill="1" applyBorder="1" applyAlignment="1" applyProtection="1">
      <alignment vertical="center"/>
    </xf>
    <xf numFmtId="0" fontId="23" fillId="0" borderId="9" xfId="16" applyFont="1" applyFill="1" applyBorder="1" applyAlignment="1">
      <alignment horizontal="left" vertical="center" wrapText="1"/>
    </xf>
    <xf numFmtId="0" fontId="23" fillId="0" borderId="7" xfId="49" applyFont="1" applyFill="1" applyBorder="1" applyAlignment="1">
      <alignment horizontal="left" vertical="center" wrapText="1"/>
    </xf>
    <xf numFmtId="176" fontId="23" fillId="0" borderId="1" xfId="49" applyNumberFormat="1" applyFont="1" applyFill="1" applyBorder="1" applyAlignment="1" applyProtection="1">
      <alignment horizontal="right" vertical="center" wrapText="1"/>
    </xf>
    <xf numFmtId="184" fontId="23" fillId="0" borderId="7" xfId="49" applyNumberFormat="1" applyFont="1" applyFill="1" applyBorder="1" applyAlignment="1">
      <alignment horizontal="left" vertical="center" wrapText="1"/>
    </xf>
    <xf numFmtId="183" fontId="23" fillId="0" borderId="1" xfId="15" applyNumberFormat="1" applyFont="1" applyFill="1" applyBorder="1" applyAlignment="1">
      <alignment horizontal="right" vertical="center" wrapText="1"/>
    </xf>
    <xf numFmtId="184" fontId="23" fillId="0" borderId="9" xfId="49" applyNumberFormat="1" applyFont="1" applyFill="1" applyBorder="1" applyAlignment="1">
      <alignment horizontal="left" vertical="center" wrapText="1"/>
    </xf>
    <xf numFmtId="0" fontId="32" fillId="0" borderId="7" xfId="27" applyFont="1" applyBorder="1" applyAlignment="1">
      <alignment horizontal="left" vertical="center" shrinkToFit="1"/>
    </xf>
    <xf numFmtId="176" fontId="32" fillId="0" borderId="1" xfId="27" applyNumberFormat="1" applyFont="1" applyBorder="1" applyAlignment="1">
      <alignment horizontal="right" vertical="center" wrapText="1" shrinkToFit="1"/>
    </xf>
    <xf numFmtId="178" fontId="19" fillId="0" borderId="1" xfId="27" applyNumberFormat="1" applyFont="1" applyBorder="1" applyAlignment="1">
      <alignment horizontal="right" vertical="center" wrapText="1"/>
    </xf>
    <xf numFmtId="178" fontId="19" fillId="0" borderId="8" xfId="27" applyNumberFormat="1" applyFont="1" applyBorder="1" applyAlignment="1">
      <alignment horizontal="right" vertical="center" wrapText="1"/>
    </xf>
    <xf numFmtId="0" fontId="32" fillId="0" borderId="1" xfId="27" applyFont="1" applyBorder="1" applyAlignment="1">
      <alignment wrapText="1"/>
    </xf>
    <xf numFmtId="0" fontId="32" fillId="0" borderId="7" xfId="27" applyFont="1" applyBorder="1" applyAlignment="1">
      <alignment vertical="center" shrinkToFit="1"/>
    </xf>
    <xf numFmtId="0" fontId="32" fillId="0" borderId="1" xfId="27" applyFont="1" applyBorder="1" applyAlignment="1">
      <alignment horizontal="center" vertical="center" wrapText="1"/>
    </xf>
    <xf numFmtId="176" fontId="33" fillId="0" borderId="1" xfId="27" applyNumberFormat="1" applyFont="1" applyBorder="1" applyAlignment="1">
      <alignment horizontal="right" vertical="center" wrapText="1" shrinkToFit="1"/>
    </xf>
    <xf numFmtId="178" fontId="33" fillId="0" borderId="1" xfId="27" applyNumberFormat="1" applyFont="1" applyBorder="1" applyAlignment="1">
      <alignment horizontal="right" vertical="center" wrapText="1" shrinkToFit="1"/>
    </xf>
    <xf numFmtId="176" fontId="33" fillId="0" borderId="8" xfId="27" applyNumberFormat="1" applyFont="1" applyBorder="1" applyAlignment="1">
      <alignment horizontal="right" vertical="center" wrapText="1" shrinkToFit="1"/>
    </xf>
    <xf numFmtId="178" fontId="32" fillId="0" borderId="1" xfId="27" applyNumberFormat="1" applyFont="1" applyBorder="1" applyAlignment="1">
      <alignment horizontal="right" vertical="center" wrapText="1" shrinkToFit="1"/>
    </xf>
    <xf numFmtId="176" fontId="32" fillId="0" borderId="8" xfId="27" applyNumberFormat="1" applyFont="1" applyBorder="1" applyAlignment="1">
      <alignment horizontal="right" vertical="center" wrapText="1" shrinkToFit="1"/>
    </xf>
    <xf numFmtId="182" fontId="32" fillId="0" borderId="1" xfId="48" applyNumberFormat="1" applyFont="1" applyBorder="1" applyAlignment="1">
      <alignment vertical="center" wrapText="1"/>
    </xf>
    <xf numFmtId="182" fontId="32" fillId="0" borderId="8" xfId="48" applyNumberFormat="1" applyFont="1" applyBorder="1" applyAlignment="1">
      <alignment vertical="center" wrapText="1"/>
    </xf>
    <xf numFmtId="176" fontId="33" fillId="0" borderId="10" xfId="27" applyNumberFormat="1" applyFont="1" applyBorder="1" applyAlignment="1">
      <alignment horizontal="right" vertical="center" wrapText="1" shrinkToFit="1"/>
    </xf>
    <xf numFmtId="178" fontId="33" fillId="0" borderId="10" xfId="27" applyNumberFormat="1" applyFont="1" applyBorder="1" applyAlignment="1">
      <alignment horizontal="right" vertical="center" wrapText="1" shrinkToFit="1"/>
    </xf>
    <xf numFmtId="178" fontId="31" fillId="0" borderId="10" xfId="27" applyNumberFormat="1" applyFont="1" applyBorder="1" applyAlignment="1">
      <alignment horizontal="right" vertical="center" wrapText="1"/>
    </xf>
    <xf numFmtId="178" fontId="31" fillId="0" borderId="11" xfId="27" applyNumberFormat="1" applyFont="1" applyBorder="1" applyAlignment="1">
      <alignment horizontal="right" vertical="center" wrapText="1"/>
    </xf>
    <xf numFmtId="178" fontId="24" fillId="0" borderId="0" xfId="27" applyNumberFormat="1" applyFont="1"/>
    <xf numFmtId="178" fontId="7" fillId="0" borderId="8" xfId="12" applyNumberFormat="1" applyFont="1" applyFill="1" applyBorder="1" applyAlignment="1" applyProtection="1">
      <alignment horizontal="right" vertical="center" wrapText="1"/>
      <protection locked="0"/>
    </xf>
    <xf numFmtId="176" fontId="7" fillId="0" borderId="8" xfId="12" applyNumberFormat="1" applyFont="1" applyFill="1" applyBorder="1" applyAlignment="1" applyProtection="1">
      <alignment horizontal="right" vertical="center" wrapText="1"/>
      <protection locked="0"/>
    </xf>
    <xf numFmtId="177" fontId="7" fillId="0" borderId="1" xfId="12" applyNumberFormat="1" applyFont="1" applyBorder="1" applyAlignment="1" applyProtection="1">
      <alignment horizontal="right" vertical="center" wrapText="1"/>
      <protection locked="0"/>
    </xf>
    <xf numFmtId="177" fontId="7" fillId="0" borderId="1" xfId="12" applyNumberFormat="1" applyFont="1" applyFill="1" applyBorder="1" applyAlignment="1" applyProtection="1">
      <alignment horizontal="right" vertical="center" wrapText="1"/>
      <protection locked="0"/>
    </xf>
    <xf numFmtId="177" fontId="7" fillId="0" borderId="8" xfId="12" applyNumberFormat="1" applyFont="1" applyBorder="1" applyAlignment="1" applyProtection="1">
      <alignment horizontal="right" vertical="center" wrapText="1"/>
      <protection locked="0"/>
    </xf>
    <xf numFmtId="177" fontId="7" fillId="0" borderId="8" xfId="12" applyNumberFormat="1" applyFont="1" applyFill="1" applyBorder="1" applyAlignment="1" applyProtection="1">
      <alignment horizontal="right" vertical="center" wrapText="1"/>
      <protection locked="0"/>
    </xf>
    <xf numFmtId="178" fontId="4" fillId="0" borderId="1" xfId="50" applyNumberFormat="1" applyFont="1" applyFill="1" applyBorder="1" applyAlignment="1">
      <alignment horizontal="right" vertical="center" wrapText="1"/>
    </xf>
    <xf numFmtId="178" fontId="4" fillId="0" borderId="8" xfId="50" applyNumberFormat="1" applyFont="1" applyFill="1" applyBorder="1" applyAlignment="1">
      <alignment horizontal="right" vertical="center" wrapText="1"/>
    </xf>
    <xf numFmtId="0" fontId="9" fillId="0" borderId="0" xfId="12" applyFont="1" applyAlignment="1">
      <alignment horizontal="center"/>
    </xf>
    <xf numFmtId="177" fontId="11" fillId="0" borderId="3" xfId="12" applyNumberFormat="1" applyFont="1" applyBorder="1" applyAlignment="1" applyProtection="1">
      <alignment horizontal="center" vertical="center"/>
      <protection locked="0"/>
    </xf>
    <xf numFmtId="177" fontId="11" fillId="0" borderId="4" xfId="12" applyNumberFormat="1" applyFont="1" applyBorder="1" applyAlignment="1" applyProtection="1">
      <alignment horizontal="center" vertical="center"/>
      <protection locked="0"/>
    </xf>
    <xf numFmtId="177" fontId="11" fillId="0" borderId="5" xfId="12" applyNumberFormat="1" applyFont="1" applyBorder="1" applyAlignment="1" applyProtection="1">
      <alignment horizontal="center" vertical="center"/>
      <protection locked="0"/>
    </xf>
    <xf numFmtId="177" fontId="11" fillId="0" borderId="6" xfId="12" applyNumberFormat="1" applyFont="1" applyBorder="1" applyAlignment="1" applyProtection="1">
      <alignment horizontal="center" vertical="center"/>
      <protection locked="0"/>
    </xf>
    <xf numFmtId="177" fontId="11" fillId="0" borderId="12" xfId="12" applyNumberFormat="1" applyFont="1" applyBorder="1" applyAlignment="1" applyProtection="1">
      <alignment horizontal="center" vertical="center"/>
      <protection locked="0"/>
    </xf>
    <xf numFmtId="0" fontId="9" fillId="0" borderId="0" xfId="18" applyFont="1" applyAlignment="1">
      <alignment horizontal="center"/>
    </xf>
    <xf numFmtId="177" fontId="11" fillId="0" borderId="12" xfId="18" applyNumberFormat="1" applyFont="1" applyBorder="1" applyAlignment="1" applyProtection="1">
      <alignment horizontal="center" vertical="center"/>
      <protection locked="0"/>
    </xf>
    <xf numFmtId="177" fontId="11" fillId="0" borderId="5" xfId="18" applyNumberFormat="1" applyFont="1" applyBorder="1" applyAlignment="1" applyProtection="1">
      <alignment horizontal="center" vertical="center"/>
      <protection locked="0"/>
    </xf>
    <xf numFmtId="177" fontId="11" fillId="0" borderId="6" xfId="18" applyNumberFormat="1" applyFont="1" applyBorder="1" applyAlignment="1" applyProtection="1">
      <alignment horizontal="center" vertical="center"/>
      <protection locked="0"/>
    </xf>
    <xf numFmtId="0" fontId="22" fillId="0" borderId="0" xfId="27" applyFont="1" applyAlignment="1">
      <alignment horizontal="center" vertical="center"/>
    </xf>
    <xf numFmtId="0" fontId="28" fillId="0" borderId="12" xfId="27" applyFont="1" applyBorder="1" applyAlignment="1">
      <alignment horizontal="center" vertical="center" shrinkToFit="1"/>
    </xf>
    <xf numFmtId="0" fontId="28" fillId="0" borderId="5" xfId="27" applyFont="1" applyBorder="1" applyAlignment="1">
      <alignment horizontal="center" vertical="center" shrinkToFit="1"/>
    </xf>
    <xf numFmtId="0" fontId="28" fillId="0" borderId="6" xfId="27" applyFont="1" applyBorder="1" applyAlignment="1">
      <alignment horizontal="center" vertical="center" shrinkToFit="1"/>
    </xf>
    <xf numFmtId="0" fontId="9" fillId="0" borderId="0" xfId="49" applyFont="1" applyFill="1" applyAlignment="1">
      <alignment horizontal="center" vertical="center"/>
    </xf>
    <xf numFmtId="0" fontId="9" fillId="0" borderId="0" xfId="16" applyFont="1" applyFill="1" applyAlignment="1">
      <alignment horizontal="center" vertical="center"/>
    </xf>
    <xf numFmtId="0" fontId="7" fillId="0" borderId="0" xfId="16" applyFont="1" applyFill="1" applyAlignment="1">
      <alignment horizontal="left" vertical="center" wrapText="1"/>
    </xf>
    <xf numFmtId="0" fontId="7" fillId="0" borderId="0" xfId="16" applyFont="1" applyFill="1" applyBorder="1" applyAlignment="1">
      <alignment horizontal="right" vertical="center"/>
    </xf>
    <xf numFmtId="0" fontId="8" fillId="0" borderId="0" xfId="16" applyFont="1" applyFill="1" applyBorder="1" applyAlignment="1">
      <alignment horizontal="left" vertical="center"/>
    </xf>
  </cellXfs>
  <cellStyles count="51">
    <cellStyle name="Euro" xfId="13"/>
    <cellStyle name="no dec" xfId="14"/>
    <cellStyle name="Normal" xfId="15"/>
    <cellStyle name="百分比 2" xfId="45"/>
    <cellStyle name="常规" xfId="0" builtinId="0"/>
    <cellStyle name="常规 10" xfId="16"/>
    <cellStyle name="常规 10 10 2" xfId="9"/>
    <cellStyle name="常规 11" xfId="3"/>
    <cellStyle name="常规 11 10 2" xfId="5"/>
    <cellStyle name="常规 12" xfId="17"/>
    <cellStyle name="常规 13" xfId="18"/>
    <cellStyle name="常规 14" xfId="19"/>
    <cellStyle name="常规 15" xfId="20"/>
    <cellStyle name="常规 16" xfId="21"/>
    <cellStyle name="常规 17" xfId="22"/>
    <cellStyle name="常规 18" xfId="23"/>
    <cellStyle name="常规 19" xfId="24"/>
    <cellStyle name="常规 2" xfId="2"/>
    <cellStyle name="常规 2 2" xfId="46"/>
    <cellStyle name="常规 20" xfId="25"/>
    <cellStyle name="常规 21" xfId="26"/>
    <cellStyle name="常规 22" xfId="27"/>
    <cellStyle name="常规 23" xfId="28"/>
    <cellStyle name="常规 24" xfId="29"/>
    <cellStyle name="常规 25" xfId="30"/>
    <cellStyle name="常规 26" xfId="31"/>
    <cellStyle name="常规 26 2" xfId="49"/>
    <cellStyle name="常规 27" xfId="44"/>
    <cellStyle name="常规 27 2" xfId="50"/>
    <cellStyle name="常规 3" xfId="1"/>
    <cellStyle name="常规 3 10 2" xfId="4"/>
    <cellStyle name="常规 3 10 2 2" xfId="6"/>
    <cellStyle name="常规 3 2" xfId="47"/>
    <cellStyle name="常规 4" xfId="12"/>
    <cellStyle name="常规 5" xfId="32"/>
    <cellStyle name="常规 6" xfId="33"/>
    <cellStyle name="常规 7" xfId="34"/>
    <cellStyle name="常规 8" xfId="35"/>
    <cellStyle name="常规 9" xfId="11"/>
    <cellStyle name="普通_97-917" xfId="36"/>
    <cellStyle name="千分位[0]_laroux" xfId="37"/>
    <cellStyle name="千分位_97-917" xfId="38"/>
    <cellStyle name="千位[0]_1" xfId="39"/>
    <cellStyle name="千位_1" xfId="40"/>
    <cellStyle name="千位分隔 10" xfId="10"/>
    <cellStyle name="千位分隔 2" xfId="41"/>
    <cellStyle name="千位分隔 2 2 18" xfId="8"/>
    <cellStyle name="千位分隔 3" xfId="42"/>
    <cellStyle name="千位分隔 4" xfId="7"/>
    <cellStyle name="千位分隔 5" xfId="43"/>
    <cellStyle name="千位分隔 6" xfId="4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showZeros="0" tabSelected="1" zoomScale="80" zoomScaleNormal="80" workbookViewId="0">
      <selection activeCell="N27" sqref="N27"/>
    </sheetView>
  </sheetViews>
  <sheetFormatPr defaultRowHeight="14.25"/>
  <cols>
    <col min="1" max="1" width="50.625" style="2" customWidth="1"/>
    <col min="2" max="2" width="15.625" style="21" customWidth="1"/>
    <col min="3" max="4" width="15.625" style="2" customWidth="1"/>
    <col min="5" max="5" width="50.625" style="2" customWidth="1"/>
    <col min="6" max="6" width="15.625" style="21" customWidth="1"/>
    <col min="7" max="8" width="15.625" style="2" customWidth="1"/>
    <col min="9" max="9" width="10.75" style="2" bestFit="1" customWidth="1"/>
    <col min="10" max="253" width="9" style="2"/>
    <col min="254" max="254" width="32.375" style="2" customWidth="1"/>
    <col min="255" max="257" width="15.625" style="2" customWidth="1"/>
    <col min="258" max="258" width="33.5" style="2" customWidth="1"/>
    <col min="259" max="261" width="15.625" style="2" customWidth="1"/>
    <col min="262" max="509" width="9" style="2"/>
    <col min="510" max="510" width="32.375" style="2" customWidth="1"/>
    <col min="511" max="513" width="15.625" style="2" customWidth="1"/>
    <col min="514" max="514" width="33.5" style="2" customWidth="1"/>
    <col min="515" max="517" width="15.625" style="2" customWidth="1"/>
    <col min="518" max="765" width="9" style="2"/>
    <col min="766" max="766" width="32.375" style="2" customWidth="1"/>
    <col min="767" max="769" width="15.625" style="2" customWidth="1"/>
    <col min="770" max="770" width="33.5" style="2" customWidth="1"/>
    <col min="771" max="773" width="15.625" style="2" customWidth="1"/>
    <col min="774" max="1021" width="9" style="2"/>
    <col min="1022" max="1022" width="32.375" style="2" customWidth="1"/>
    <col min="1023" max="1025" width="15.625" style="2" customWidth="1"/>
    <col min="1026" max="1026" width="33.5" style="2" customWidth="1"/>
    <col min="1027" max="1029" width="15.625" style="2" customWidth="1"/>
    <col min="1030" max="1277" width="9" style="2"/>
    <col min="1278" max="1278" width="32.375" style="2" customWidth="1"/>
    <col min="1279" max="1281" width="15.625" style="2" customWidth="1"/>
    <col min="1282" max="1282" width="33.5" style="2" customWidth="1"/>
    <col min="1283" max="1285" width="15.625" style="2" customWidth="1"/>
    <col min="1286" max="1533" width="9" style="2"/>
    <col min="1534" max="1534" width="32.375" style="2" customWidth="1"/>
    <col min="1535" max="1537" width="15.625" style="2" customWidth="1"/>
    <col min="1538" max="1538" width="33.5" style="2" customWidth="1"/>
    <col min="1539" max="1541" width="15.625" style="2" customWidth="1"/>
    <col min="1542" max="1789" width="9" style="2"/>
    <col min="1790" max="1790" width="32.375" style="2" customWidth="1"/>
    <col min="1791" max="1793" width="15.625" style="2" customWidth="1"/>
    <col min="1794" max="1794" width="33.5" style="2" customWidth="1"/>
    <col min="1795" max="1797" width="15.625" style="2" customWidth="1"/>
    <col min="1798" max="2045" width="9" style="2"/>
    <col min="2046" max="2046" width="32.375" style="2" customWidth="1"/>
    <col min="2047" max="2049" width="15.625" style="2" customWidth="1"/>
    <col min="2050" max="2050" width="33.5" style="2" customWidth="1"/>
    <col min="2051" max="2053" width="15.625" style="2" customWidth="1"/>
    <col min="2054" max="2301" width="9" style="2"/>
    <col min="2302" max="2302" width="32.375" style="2" customWidth="1"/>
    <col min="2303" max="2305" width="15.625" style="2" customWidth="1"/>
    <col min="2306" max="2306" width="33.5" style="2" customWidth="1"/>
    <col min="2307" max="2309" width="15.625" style="2" customWidth="1"/>
    <col min="2310" max="2557" width="9" style="2"/>
    <col min="2558" max="2558" width="32.375" style="2" customWidth="1"/>
    <col min="2559" max="2561" width="15.625" style="2" customWidth="1"/>
    <col min="2562" max="2562" width="33.5" style="2" customWidth="1"/>
    <col min="2563" max="2565" width="15.625" style="2" customWidth="1"/>
    <col min="2566" max="2813" width="9" style="2"/>
    <col min="2814" max="2814" width="32.375" style="2" customWidth="1"/>
    <col min="2815" max="2817" width="15.625" style="2" customWidth="1"/>
    <col min="2818" max="2818" width="33.5" style="2" customWidth="1"/>
    <col min="2819" max="2821" width="15.625" style="2" customWidth="1"/>
    <col min="2822" max="3069" width="9" style="2"/>
    <col min="3070" max="3070" width="32.375" style="2" customWidth="1"/>
    <col min="3071" max="3073" width="15.625" style="2" customWidth="1"/>
    <col min="3074" max="3074" width="33.5" style="2" customWidth="1"/>
    <col min="3075" max="3077" width="15.625" style="2" customWidth="1"/>
    <col min="3078" max="3325" width="9" style="2"/>
    <col min="3326" max="3326" width="32.375" style="2" customWidth="1"/>
    <col min="3327" max="3329" width="15.625" style="2" customWidth="1"/>
    <col min="3330" max="3330" width="33.5" style="2" customWidth="1"/>
    <col min="3331" max="3333" width="15.625" style="2" customWidth="1"/>
    <col min="3334" max="3581" width="9" style="2"/>
    <col min="3582" max="3582" width="32.375" style="2" customWidth="1"/>
    <col min="3583" max="3585" width="15.625" style="2" customWidth="1"/>
    <col min="3586" max="3586" width="33.5" style="2" customWidth="1"/>
    <col min="3587" max="3589" width="15.625" style="2" customWidth="1"/>
    <col min="3590" max="3837" width="9" style="2"/>
    <col min="3838" max="3838" width="32.375" style="2" customWidth="1"/>
    <col min="3839" max="3841" width="15.625" style="2" customWidth="1"/>
    <col min="3842" max="3842" width="33.5" style="2" customWidth="1"/>
    <col min="3843" max="3845" width="15.625" style="2" customWidth="1"/>
    <col min="3846" max="4093" width="9" style="2"/>
    <col min="4094" max="4094" width="32.375" style="2" customWidth="1"/>
    <col min="4095" max="4097" width="15.625" style="2" customWidth="1"/>
    <col min="4098" max="4098" width="33.5" style="2" customWidth="1"/>
    <col min="4099" max="4101" width="15.625" style="2" customWidth="1"/>
    <col min="4102" max="4349" width="9" style="2"/>
    <col min="4350" max="4350" width="32.375" style="2" customWidth="1"/>
    <col min="4351" max="4353" width="15.625" style="2" customWidth="1"/>
    <col min="4354" max="4354" width="33.5" style="2" customWidth="1"/>
    <col min="4355" max="4357" width="15.625" style="2" customWidth="1"/>
    <col min="4358" max="4605" width="9" style="2"/>
    <col min="4606" max="4606" width="32.375" style="2" customWidth="1"/>
    <col min="4607" max="4609" width="15.625" style="2" customWidth="1"/>
    <col min="4610" max="4610" width="33.5" style="2" customWidth="1"/>
    <col min="4611" max="4613" width="15.625" style="2" customWidth="1"/>
    <col min="4614" max="4861" width="9" style="2"/>
    <col min="4862" max="4862" width="32.375" style="2" customWidth="1"/>
    <col min="4863" max="4865" width="15.625" style="2" customWidth="1"/>
    <col min="4866" max="4866" width="33.5" style="2" customWidth="1"/>
    <col min="4867" max="4869" width="15.625" style="2" customWidth="1"/>
    <col min="4870" max="5117" width="9" style="2"/>
    <col min="5118" max="5118" width="32.375" style="2" customWidth="1"/>
    <col min="5119" max="5121" width="15.625" style="2" customWidth="1"/>
    <col min="5122" max="5122" width="33.5" style="2" customWidth="1"/>
    <col min="5123" max="5125" width="15.625" style="2" customWidth="1"/>
    <col min="5126" max="5373" width="9" style="2"/>
    <col min="5374" max="5374" width="32.375" style="2" customWidth="1"/>
    <col min="5375" max="5377" width="15.625" style="2" customWidth="1"/>
    <col min="5378" max="5378" width="33.5" style="2" customWidth="1"/>
    <col min="5379" max="5381" width="15.625" style="2" customWidth="1"/>
    <col min="5382" max="5629" width="9" style="2"/>
    <col min="5630" max="5630" width="32.375" style="2" customWidth="1"/>
    <col min="5631" max="5633" width="15.625" style="2" customWidth="1"/>
    <col min="5634" max="5634" width="33.5" style="2" customWidth="1"/>
    <col min="5635" max="5637" width="15.625" style="2" customWidth="1"/>
    <col min="5638" max="5885" width="9" style="2"/>
    <col min="5886" max="5886" width="32.375" style="2" customWidth="1"/>
    <col min="5887" max="5889" width="15.625" style="2" customWidth="1"/>
    <col min="5890" max="5890" width="33.5" style="2" customWidth="1"/>
    <col min="5891" max="5893" width="15.625" style="2" customWidth="1"/>
    <col min="5894" max="6141" width="9" style="2"/>
    <col min="6142" max="6142" width="32.375" style="2" customWidth="1"/>
    <col min="6143" max="6145" width="15.625" style="2" customWidth="1"/>
    <col min="6146" max="6146" width="33.5" style="2" customWidth="1"/>
    <col min="6147" max="6149" width="15.625" style="2" customWidth="1"/>
    <col min="6150" max="6397" width="9" style="2"/>
    <col min="6398" max="6398" width="32.375" style="2" customWidth="1"/>
    <col min="6399" max="6401" width="15.625" style="2" customWidth="1"/>
    <col min="6402" max="6402" width="33.5" style="2" customWidth="1"/>
    <col min="6403" max="6405" width="15.625" style="2" customWidth="1"/>
    <col min="6406" max="6653" width="9" style="2"/>
    <col min="6654" max="6654" width="32.375" style="2" customWidth="1"/>
    <col min="6655" max="6657" width="15.625" style="2" customWidth="1"/>
    <col min="6658" max="6658" width="33.5" style="2" customWidth="1"/>
    <col min="6659" max="6661" width="15.625" style="2" customWidth="1"/>
    <col min="6662" max="6909" width="9" style="2"/>
    <col min="6910" max="6910" width="32.375" style="2" customWidth="1"/>
    <col min="6911" max="6913" width="15.625" style="2" customWidth="1"/>
    <col min="6914" max="6914" width="33.5" style="2" customWidth="1"/>
    <col min="6915" max="6917" width="15.625" style="2" customWidth="1"/>
    <col min="6918" max="7165" width="9" style="2"/>
    <col min="7166" max="7166" width="32.375" style="2" customWidth="1"/>
    <col min="7167" max="7169" width="15.625" style="2" customWidth="1"/>
    <col min="7170" max="7170" width="33.5" style="2" customWidth="1"/>
    <col min="7171" max="7173" width="15.625" style="2" customWidth="1"/>
    <col min="7174" max="7421" width="9" style="2"/>
    <col min="7422" max="7422" width="32.375" style="2" customWidth="1"/>
    <col min="7423" max="7425" width="15.625" style="2" customWidth="1"/>
    <col min="7426" max="7426" width="33.5" style="2" customWidth="1"/>
    <col min="7427" max="7429" width="15.625" style="2" customWidth="1"/>
    <col min="7430" max="7677" width="9" style="2"/>
    <col min="7678" max="7678" width="32.375" style="2" customWidth="1"/>
    <col min="7679" max="7681" width="15.625" style="2" customWidth="1"/>
    <col min="7682" max="7682" width="33.5" style="2" customWidth="1"/>
    <col min="7683" max="7685" width="15.625" style="2" customWidth="1"/>
    <col min="7686" max="7933" width="9" style="2"/>
    <col min="7934" max="7934" width="32.375" style="2" customWidth="1"/>
    <col min="7935" max="7937" width="15.625" style="2" customWidth="1"/>
    <col min="7938" max="7938" width="33.5" style="2" customWidth="1"/>
    <col min="7939" max="7941" width="15.625" style="2" customWidth="1"/>
    <col min="7942" max="8189" width="9" style="2"/>
    <col min="8190" max="8190" width="32.375" style="2" customWidth="1"/>
    <col min="8191" max="8193" width="15.625" style="2" customWidth="1"/>
    <col min="8194" max="8194" width="33.5" style="2" customWidth="1"/>
    <col min="8195" max="8197" width="15.625" style="2" customWidth="1"/>
    <col min="8198" max="8445" width="9" style="2"/>
    <col min="8446" max="8446" width="32.375" style="2" customWidth="1"/>
    <col min="8447" max="8449" width="15.625" style="2" customWidth="1"/>
    <col min="8450" max="8450" width="33.5" style="2" customWidth="1"/>
    <col min="8451" max="8453" width="15.625" style="2" customWidth="1"/>
    <col min="8454" max="8701" width="9" style="2"/>
    <col min="8702" max="8702" width="32.375" style="2" customWidth="1"/>
    <col min="8703" max="8705" width="15.625" style="2" customWidth="1"/>
    <col min="8706" max="8706" width="33.5" style="2" customWidth="1"/>
    <col min="8707" max="8709" width="15.625" style="2" customWidth="1"/>
    <col min="8710" max="8957" width="9" style="2"/>
    <col min="8958" max="8958" width="32.375" style="2" customWidth="1"/>
    <col min="8959" max="8961" width="15.625" style="2" customWidth="1"/>
    <col min="8962" max="8962" width="33.5" style="2" customWidth="1"/>
    <col min="8963" max="8965" width="15.625" style="2" customWidth="1"/>
    <col min="8966" max="9213" width="9" style="2"/>
    <col min="9214" max="9214" width="32.375" style="2" customWidth="1"/>
    <col min="9215" max="9217" width="15.625" style="2" customWidth="1"/>
    <col min="9218" max="9218" width="33.5" style="2" customWidth="1"/>
    <col min="9219" max="9221" width="15.625" style="2" customWidth="1"/>
    <col min="9222" max="9469" width="9" style="2"/>
    <col min="9470" max="9470" width="32.375" style="2" customWidth="1"/>
    <col min="9471" max="9473" width="15.625" style="2" customWidth="1"/>
    <col min="9474" max="9474" width="33.5" style="2" customWidth="1"/>
    <col min="9475" max="9477" width="15.625" style="2" customWidth="1"/>
    <col min="9478" max="9725" width="9" style="2"/>
    <col min="9726" max="9726" width="32.375" style="2" customWidth="1"/>
    <col min="9727" max="9729" width="15.625" style="2" customWidth="1"/>
    <col min="9730" max="9730" width="33.5" style="2" customWidth="1"/>
    <col min="9731" max="9733" width="15.625" style="2" customWidth="1"/>
    <col min="9734" max="9981" width="9" style="2"/>
    <col min="9982" max="9982" width="32.375" style="2" customWidth="1"/>
    <col min="9983" max="9985" width="15.625" style="2" customWidth="1"/>
    <col min="9986" max="9986" width="33.5" style="2" customWidth="1"/>
    <col min="9987" max="9989" width="15.625" style="2" customWidth="1"/>
    <col min="9990" max="10237" width="9" style="2"/>
    <col min="10238" max="10238" width="32.375" style="2" customWidth="1"/>
    <col min="10239" max="10241" width="15.625" style="2" customWidth="1"/>
    <col min="10242" max="10242" width="33.5" style="2" customWidth="1"/>
    <col min="10243" max="10245" width="15.625" style="2" customWidth="1"/>
    <col min="10246" max="10493" width="9" style="2"/>
    <col min="10494" max="10494" width="32.375" style="2" customWidth="1"/>
    <col min="10495" max="10497" width="15.625" style="2" customWidth="1"/>
    <col min="10498" max="10498" width="33.5" style="2" customWidth="1"/>
    <col min="10499" max="10501" width="15.625" style="2" customWidth="1"/>
    <col min="10502" max="10749" width="9" style="2"/>
    <col min="10750" max="10750" width="32.375" style="2" customWidth="1"/>
    <col min="10751" max="10753" width="15.625" style="2" customWidth="1"/>
    <col min="10754" max="10754" width="33.5" style="2" customWidth="1"/>
    <col min="10755" max="10757" width="15.625" style="2" customWidth="1"/>
    <col min="10758" max="11005" width="9" style="2"/>
    <col min="11006" max="11006" width="32.375" style="2" customWidth="1"/>
    <col min="11007" max="11009" width="15.625" style="2" customWidth="1"/>
    <col min="11010" max="11010" width="33.5" style="2" customWidth="1"/>
    <col min="11011" max="11013" width="15.625" style="2" customWidth="1"/>
    <col min="11014" max="11261" width="9" style="2"/>
    <col min="11262" max="11262" width="32.375" style="2" customWidth="1"/>
    <col min="11263" max="11265" width="15.625" style="2" customWidth="1"/>
    <col min="11266" max="11266" width="33.5" style="2" customWidth="1"/>
    <col min="11267" max="11269" width="15.625" style="2" customWidth="1"/>
    <col min="11270" max="11517" width="9" style="2"/>
    <col min="11518" max="11518" width="32.375" style="2" customWidth="1"/>
    <col min="11519" max="11521" width="15.625" style="2" customWidth="1"/>
    <col min="11522" max="11522" width="33.5" style="2" customWidth="1"/>
    <col min="11523" max="11525" width="15.625" style="2" customWidth="1"/>
    <col min="11526" max="11773" width="9" style="2"/>
    <col min="11774" max="11774" width="32.375" style="2" customWidth="1"/>
    <col min="11775" max="11777" width="15.625" style="2" customWidth="1"/>
    <col min="11778" max="11778" width="33.5" style="2" customWidth="1"/>
    <col min="11779" max="11781" width="15.625" style="2" customWidth="1"/>
    <col min="11782" max="12029" width="9" style="2"/>
    <col min="12030" max="12030" width="32.375" style="2" customWidth="1"/>
    <col min="12031" max="12033" width="15.625" style="2" customWidth="1"/>
    <col min="12034" max="12034" width="33.5" style="2" customWidth="1"/>
    <col min="12035" max="12037" width="15.625" style="2" customWidth="1"/>
    <col min="12038" max="12285" width="9" style="2"/>
    <col min="12286" max="12286" width="32.375" style="2" customWidth="1"/>
    <col min="12287" max="12289" width="15.625" style="2" customWidth="1"/>
    <col min="12290" max="12290" width="33.5" style="2" customWidth="1"/>
    <col min="12291" max="12293" width="15.625" style="2" customWidth="1"/>
    <col min="12294" max="12541" width="9" style="2"/>
    <col min="12542" max="12542" width="32.375" style="2" customWidth="1"/>
    <col min="12543" max="12545" width="15.625" style="2" customWidth="1"/>
    <col min="12546" max="12546" width="33.5" style="2" customWidth="1"/>
    <col min="12547" max="12549" width="15.625" style="2" customWidth="1"/>
    <col min="12550" max="12797" width="9" style="2"/>
    <col min="12798" max="12798" width="32.375" style="2" customWidth="1"/>
    <col min="12799" max="12801" width="15.625" style="2" customWidth="1"/>
    <col min="12802" max="12802" width="33.5" style="2" customWidth="1"/>
    <col min="12803" max="12805" width="15.625" style="2" customWidth="1"/>
    <col min="12806" max="13053" width="9" style="2"/>
    <col min="13054" max="13054" width="32.375" style="2" customWidth="1"/>
    <col min="13055" max="13057" width="15.625" style="2" customWidth="1"/>
    <col min="13058" max="13058" width="33.5" style="2" customWidth="1"/>
    <col min="13059" max="13061" width="15.625" style="2" customWidth="1"/>
    <col min="13062" max="13309" width="9" style="2"/>
    <col min="13310" max="13310" width="32.375" style="2" customWidth="1"/>
    <col min="13311" max="13313" width="15.625" style="2" customWidth="1"/>
    <col min="13314" max="13314" width="33.5" style="2" customWidth="1"/>
    <col min="13315" max="13317" width="15.625" style="2" customWidth="1"/>
    <col min="13318" max="13565" width="9" style="2"/>
    <col min="13566" max="13566" width="32.375" style="2" customWidth="1"/>
    <col min="13567" max="13569" width="15.625" style="2" customWidth="1"/>
    <col min="13570" max="13570" width="33.5" style="2" customWidth="1"/>
    <col min="13571" max="13573" width="15.625" style="2" customWidth="1"/>
    <col min="13574" max="13821" width="9" style="2"/>
    <col min="13822" max="13822" width="32.375" style="2" customWidth="1"/>
    <col min="13823" max="13825" width="15.625" style="2" customWidth="1"/>
    <col min="13826" max="13826" width="33.5" style="2" customWidth="1"/>
    <col min="13827" max="13829" width="15.625" style="2" customWidth="1"/>
    <col min="13830" max="14077" width="9" style="2"/>
    <col min="14078" max="14078" width="32.375" style="2" customWidth="1"/>
    <col min="14079" max="14081" width="15.625" style="2" customWidth="1"/>
    <col min="14082" max="14082" width="33.5" style="2" customWidth="1"/>
    <col min="14083" max="14085" width="15.625" style="2" customWidth="1"/>
    <col min="14086" max="14333" width="9" style="2"/>
    <col min="14334" max="14334" width="32.375" style="2" customWidth="1"/>
    <col min="14335" max="14337" width="15.625" style="2" customWidth="1"/>
    <col min="14338" max="14338" width="33.5" style="2" customWidth="1"/>
    <col min="14339" max="14341" width="15.625" style="2" customWidth="1"/>
    <col min="14342" max="14589" width="9" style="2"/>
    <col min="14590" max="14590" width="32.375" style="2" customWidth="1"/>
    <col min="14591" max="14593" width="15.625" style="2" customWidth="1"/>
    <col min="14594" max="14594" width="33.5" style="2" customWidth="1"/>
    <col min="14595" max="14597" width="15.625" style="2" customWidth="1"/>
    <col min="14598" max="14845" width="9" style="2"/>
    <col min="14846" max="14846" width="32.375" style="2" customWidth="1"/>
    <col min="14847" max="14849" width="15.625" style="2" customWidth="1"/>
    <col min="14850" max="14850" width="33.5" style="2" customWidth="1"/>
    <col min="14851" max="14853" width="15.625" style="2" customWidth="1"/>
    <col min="14854" max="15101" width="9" style="2"/>
    <col min="15102" max="15102" width="32.375" style="2" customWidth="1"/>
    <col min="15103" max="15105" width="15.625" style="2" customWidth="1"/>
    <col min="15106" max="15106" width="33.5" style="2" customWidth="1"/>
    <col min="15107" max="15109" width="15.625" style="2" customWidth="1"/>
    <col min="15110" max="15357" width="9" style="2"/>
    <col min="15358" max="15358" width="32.375" style="2" customWidth="1"/>
    <col min="15359" max="15361" width="15.625" style="2" customWidth="1"/>
    <col min="15362" max="15362" width="33.5" style="2" customWidth="1"/>
    <col min="15363" max="15365" width="15.625" style="2" customWidth="1"/>
    <col min="15366" max="15613" width="9" style="2"/>
    <col min="15614" max="15614" width="32.375" style="2" customWidth="1"/>
    <col min="15615" max="15617" width="15.625" style="2" customWidth="1"/>
    <col min="15618" max="15618" width="33.5" style="2" customWidth="1"/>
    <col min="15619" max="15621" width="15.625" style="2" customWidth="1"/>
    <col min="15622" max="15869" width="9" style="2"/>
    <col min="15870" max="15870" width="32.375" style="2" customWidth="1"/>
    <col min="15871" max="15873" width="15.625" style="2" customWidth="1"/>
    <col min="15874" max="15874" width="33.5" style="2" customWidth="1"/>
    <col min="15875" max="15877" width="15.625" style="2" customWidth="1"/>
    <col min="15878" max="16125" width="9" style="2"/>
    <col min="16126" max="16126" width="32.375" style="2" customWidth="1"/>
    <col min="16127" max="16129" width="15.625" style="2" customWidth="1"/>
    <col min="16130" max="16130" width="33.5" style="2" customWidth="1"/>
    <col min="16131" max="16133" width="15.625" style="2" customWidth="1"/>
    <col min="16134" max="16384" width="9" style="2"/>
  </cols>
  <sheetData>
    <row r="1" spans="1:8" s="4" customFormat="1" ht="25.5" customHeight="1">
      <c r="A1" s="4" t="s">
        <v>107</v>
      </c>
      <c r="B1" s="19"/>
      <c r="F1" s="19"/>
    </row>
    <row r="2" spans="1:8" s="1" customFormat="1" ht="26.25" customHeight="1">
      <c r="A2" s="202" t="s">
        <v>232</v>
      </c>
      <c r="B2" s="202"/>
      <c r="C2" s="202"/>
      <c r="D2" s="202"/>
      <c r="E2" s="202"/>
      <c r="F2" s="202"/>
      <c r="G2" s="202"/>
      <c r="H2" s="202"/>
    </row>
    <row r="3" spans="1:8" ht="16.5" customHeight="1" thickBot="1">
      <c r="A3" s="1"/>
      <c r="H3" s="3" t="s">
        <v>0</v>
      </c>
    </row>
    <row r="4" spans="1:8" s="4" customFormat="1" ht="20.100000000000001" customHeight="1">
      <c r="A4" s="203" t="s">
        <v>1</v>
      </c>
      <c r="B4" s="204"/>
      <c r="C4" s="204"/>
      <c r="D4" s="204"/>
      <c r="E4" s="205" t="s">
        <v>2</v>
      </c>
      <c r="F4" s="205"/>
      <c r="G4" s="205"/>
      <c r="H4" s="206"/>
    </row>
    <row r="5" spans="1:8" s="8" customFormat="1" ht="33" customHeight="1">
      <c r="A5" s="5" t="s">
        <v>3</v>
      </c>
      <c r="B5" s="72" t="s">
        <v>106</v>
      </c>
      <c r="C5" s="6" t="s">
        <v>4</v>
      </c>
      <c r="D5" s="6" t="s">
        <v>5</v>
      </c>
      <c r="E5" s="6" t="s">
        <v>3</v>
      </c>
      <c r="F5" s="72" t="s">
        <v>106</v>
      </c>
      <c r="G5" s="6" t="s">
        <v>4</v>
      </c>
      <c r="H5" s="7" t="s">
        <v>6</v>
      </c>
    </row>
    <row r="6" spans="1:8" s="4" customFormat="1" ht="20.100000000000001" customHeight="1">
      <c r="A6" s="9" t="s">
        <v>7</v>
      </c>
      <c r="B6" s="10">
        <f>B7+B8+B9</f>
        <v>169400</v>
      </c>
      <c r="C6" s="11">
        <f>SUM(C7:C9)</f>
        <v>-13500</v>
      </c>
      <c r="D6" s="12">
        <f>SUM(B6:C6)</f>
        <v>155900</v>
      </c>
      <c r="E6" s="32" t="s">
        <v>8</v>
      </c>
      <c r="F6" s="10">
        <v>64181</v>
      </c>
      <c r="G6" s="12">
        <v>38975</v>
      </c>
      <c r="H6" s="13">
        <f>SUM(F6:G6)</f>
        <v>103156</v>
      </c>
    </row>
    <row r="7" spans="1:8" s="4" customFormat="1" ht="20.100000000000001" customHeight="1">
      <c r="A7" s="9" t="s">
        <v>9</v>
      </c>
      <c r="B7" s="10">
        <v>2400</v>
      </c>
      <c r="C7" s="11">
        <v>-100</v>
      </c>
      <c r="D7" s="12">
        <f>SUM(B7:C7)</f>
        <v>2300</v>
      </c>
      <c r="E7" s="32" t="s">
        <v>10</v>
      </c>
      <c r="F7" s="10">
        <v>1214</v>
      </c>
      <c r="G7" s="12">
        <v>412</v>
      </c>
      <c r="H7" s="13">
        <f t="shared" ref="H7:H26" si="0">SUM(F7:G7)</f>
        <v>1626</v>
      </c>
    </row>
    <row r="8" spans="1:8" s="4" customFormat="1" ht="20.100000000000001" customHeight="1">
      <c r="A8" s="9" t="s">
        <v>11</v>
      </c>
      <c r="B8" s="12">
        <v>167000</v>
      </c>
      <c r="C8" s="15">
        <v>-13400</v>
      </c>
      <c r="D8" s="12">
        <f t="shared" ref="D8:D9" si="1">SUM(B8:C8)</f>
        <v>153600</v>
      </c>
      <c r="E8" s="32" t="s">
        <v>12</v>
      </c>
      <c r="F8" s="10">
        <v>257424</v>
      </c>
      <c r="G8" s="12">
        <v>47474</v>
      </c>
      <c r="H8" s="13">
        <f t="shared" si="0"/>
        <v>304898</v>
      </c>
    </row>
    <row r="9" spans="1:8" s="4" customFormat="1" ht="20.100000000000001" customHeight="1">
      <c r="A9" s="9" t="s">
        <v>13</v>
      </c>
      <c r="B9" s="12"/>
      <c r="C9" s="12"/>
      <c r="D9" s="12">
        <f t="shared" si="1"/>
        <v>0</v>
      </c>
      <c r="E9" s="32" t="s">
        <v>14</v>
      </c>
      <c r="F9" s="10">
        <v>306404</v>
      </c>
      <c r="G9" s="15">
        <f>-2404+880</f>
        <v>-1524</v>
      </c>
      <c r="H9" s="13">
        <f t="shared" si="0"/>
        <v>304880</v>
      </c>
    </row>
    <row r="10" spans="1:8" s="4" customFormat="1" ht="20.100000000000001" customHeight="1">
      <c r="A10" s="9" t="s">
        <v>15</v>
      </c>
      <c r="B10" s="12">
        <f>SUM(B11:B18)</f>
        <v>706800</v>
      </c>
      <c r="C10" s="15">
        <f>SUM(C11:C18)</f>
        <v>-81300</v>
      </c>
      <c r="D10" s="12">
        <f t="shared" ref="D10:D18" si="2">SUM(B10:C10)</f>
        <v>625500</v>
      </c>
      <c r="E10" s="32" t="s">
        <v>16</v>
      </c>
      <c r="F10" s="10">
        <v>42383</v>
      </c>
      <c r="G10" s="15">
        <v>3292</v>
      </c>
      <c r="H10" s="13">
        <f t="shared" si="0"/>
        <v>45675</v>
      </c>
    </row>
    <row r="11" spans="1:8" s="4" customFormat="1" ht="20.100000000000001" customHeight="1">
      <c r="A11" s="9" t="s">
        <v>17</v>
      </c>
      <c r="B11" s="12">
        <v>299700</v>
      </c>
      <c r="C11" s="15">
        <v>-49400</v>
      </c>
      <c r="D11" s="12">
        <f t="shared" si="2"/>
        <v>250300</v>
      </c>
      <c r="E11" s="32" t="s">
        <v>18</v>
      </c>
      <c r="F11" s="10">
        <v>86438</v>
      </c>
      <c r="G11" s="15">
        <v>-53328</v>
      </c>
      <c r="H11" s="13">
        <f t="shared" si="0"/>
        <v>33110</v>
      </c>
    </row>
    <row r="12" spans="1:8" s="4" customFormat="1" ht="20.100000000000001" customHeight="1">
      <c r="A12" s="16" t="s">
        <v>19</v>
      </c>
      <c r="B12" s="12">
        <v>150000</v>
      </c>
      <c r="C12" s="15">
        <v>-68600</v>
      </c>
      <c r="D12" s="12">
        <f t="shared" si="2"/>
        <v>81400</v>
      </c>
      <c r="E12" s="32" t="s">
        <v>20</v>
      </c>
      <c r="F12" s="12">
        <v>336574</v>
      </c>
      <c r="G12" s="15">
        <v>-66325</v>
      </c>
      <c r="H12" s="13">
        <f t="shared" si="0"/>
        <v>270249</v>
      </c>
    </row>
    <row r="13" spans="1:8" s="4" customFormat="1" ht="20.100000000000001" customHeight="1">
      <c r="A13" s="16" t="s">
        <v>21</v>
      </c>
      <c r="B13" s="12">
        <v>100000</v>
      </c>
      <c r="C13" s="15">
        <v>-11800</v>
      </c>
      <c r="D13" s="12">
        <f t="shared" si="2"/>
        <v>88200</v>
      </c>
      <c r="E13" s="32" t="s">
        <v>22</v>
      </c>
      <c r="F13" s="12">
        <v>161742</v>
      </c>
      <c r="G13" s="12">
        <f>187466+200+10000</f>
        <v>197666</v>
      </c>
      <c r="H13" s="13">
        <f t="shared" si="0"/>
        <v>359408</v>
      </c>
    </row>
    <row r="14" spans="1:8" s="4" customFormat="1" ht="20.100000000000001" customHeight="1">
      <c r="A14" s="16" t="s">
        <v>23</v>
      </c>
      <c r="B14" s="12">
        <v>0</v>
      </c>
      <c r="C14" s="15">
        <v>7900</v>
      </c>
      <c r="D14" s="12">
        <f t="shared" si="2"/>
        <v>7900</v>
      </c>
      <c r="E14" s="32" t="s">
        <v>24</v>
      </c>
      <c r="F14" s="12">
        <v>64796</v>
      </c>
      <c r="G14" s="12">
        <v>66218</v>
      </c>
      <c r="H14" s="13">
        <f t="shared" si="0"/>
        <v>131014</v>
      </c>
    </row>
    <row r="15" spans="1:8" s="4" customFormat="1" ht="20.100000000000001" customHeight="1">
      <c r="A15" s="16" t="s">
        <v>25</v>
      </c>
      <c r="B15" s="12">
        <v>50000</v>
      </c>
      <c r="C15" s="15">
        <v>-16500</v>
      </c>
      <c r="D15" s="12">
        <f t="shared" si="2"/>
        <v>33500</v>
      </c>
      <c r="E15" s="32" t="s">
        <v>26</v>
      </c>
      <c r="F15" s="12">
        <v>510755</v>
      </c>
      <c r="G15" s="15">
        <f>39865-880-5000+23770-1375</f>
        <v>56380</v>
      </c>
      <c r="H15" s="13">
        <f t="shared" si="0"/>
        <v>567135</v>
      </c>
    </row>
    <row r="16" spans="1:8" s="4" customFormat="1" ht="20.100000000000001" customHeight="1">
      <c r="A16" s="16" t="s">
        <v>27</v>
      </c>
      <c r="B16" s="12">
        <v>100</v>
      </c>
      <c r="C16" s="15">
        <v>-100</v>
      </c>
      <c r="D16" s="12">
        <f t="shared" si="2"/>
        <v>0</v>
      </c>
      <c r="E16" s="32" t="s">
        <v>28</v>
      </c>
      <c r="F16" s="12">
        <v>135829</v>
      </c>
      <c r="G16" s="15">
        <v>-96314</v>
      </c>
      <c r="H16" s="13">
        <f t="shared" si="0"/>
        <v>39515</v>
      </c>
    </row>
    <row r="17" spans="1:8" s="4" customFormat="1" ht="20.100000000000001" customHeight="1">
      <c r="A17" s="16" t="s">
        <v>29</v>
      </c>
      <c r="B17" s="12">
        <v>70000</v>
      </c>
      <c r="C17" s="15">
        <v>9000</v>
      </c>
      <c r="D17" s="12">
        <f t="shared" si="2"/>
        <v>79000</v>
      </c>
      <c r="E17" s="32" t="s">
        <v>30</v>
      </c>
      <c r="F17" s="12">
        <v>164197</v>
      </c>
      <c r="G17" s="15">
        <f>-90282+8523</f>
        <v>-81759</v>
      </c>
      <c r="H17" s="13">
        <f t="shared" si="0"/>
        <v>82438</v>
      </c>
    </row>
    <row r="18" spans="1:8" s="4" customFormat="1" ht="20.100000000000001" customHeight="1">
      <c r="A18" s="16" t="s">
        <v>31</v>
      </c>
      <c r="B18" s="12">
        <v>37000</v>
      </c>
      <c r="C18" s="15">
        <v>48200</v>
      </c>
      <c r="D18" s="12">
        <f t="shared" si="2"/>
        <v>85200</v>
      </c>
      <c r="E18" s="32" t="s">
        <v>32</v>
      </c>
      <c r="F18" s="12">
        <v>219724</v>
      </c>
      <c r="G18" s="15">
        <f>-110398+5000</f>
        <v>-105398</v>
      </c>
      <c r="H18" s="13">
        <f t="shared" si="0"/>
        <v>114326</v>
      </c>
    </row>
    <row r="19" spans="1:8" s="4" customFormat="1" ht="20.100000000000001" customHeight="1">
      <c r="A19" s="16"/>
      <c r="B19" s="12"/>
      <c r="C19" s="12"/>
      <c r="D19" s="10"/>
      <c r="E19" s="32" t="s">
        <v>33</v>
      </c>
      <c r="F19" s="12">
        <v>13555</v>
      </c>
      <c r="G19" s="15">
        <f>11080+280+3136</f>
        <v>14496</v>
      </c>
      <c r="H19" s="13">
        <f t="shared" si="0"/>
        <v>28051</v>
      </c>
    </row>
    <row r="20" spans="1:8" s="4" customFormat="1" ht="20.100000000000001" customHeight="1">
      <c r="A20" s="16"/>
      <c r="B20" s="12"/>
      <c r="C20" s="15"/>
      <c r="D20" s="10"/>
      <c r="E20" s="32" t="s">
        <v>34</v>
      </c>
      <c r="F20" s="12">
        <v>17853</v>
      </c>
      <c r="G20" s="15">
        <v>-2992</v>
      </c>
      <c r="H20" s="13">
        <f t="shared" si="0"/>
        <v>14861</v>
      </c>
    </row>
    <row r="21" spans="1:8" s="4" customFormat="1" ht="20.100000000000001" customHeight="1">
      <c r="A21" s="16"/>
      <c r="B21" s="12"/>
      <c r="C21" s="15"/>
      <c r="D21" s="14"/>
      <c r="E21" s="32" t="s">
        <v>35</v>
      </c>
      <c r="F21" s="12">
        <v>126202</v>
      </c>
      <c r="G21" s="15">
        <v>98931</v>
      </c>
      <c r="H21" s="13">
        <f t="shared" si="0"/>
        <v>225133</v>
      </c>
    </row>
    <row r="22" spans="1:8" s="4" customFormat="1" ht="20.100000000000001" customHeight="1">
      <c r="A22" s="16"/>
      <c r="B22" s="12"/>
      <c r="C22" s="12"/>
      <c r="D22" s="10"/>
      <c r="E22" s="32" t="s">
        <v>36</v>
      </c>
      <c r="F22" s="12">
        <v>10000</v>
      </c>
      <c r="G22" s="15">
        <v>0</v>
      </c>
      <c r="H22" s="13">
        <f t="shared" si="0"/>
        <v>10000</v>
      </c>
    </row>
    <row r="23" spans="1:8" s="4" customFormat="1" ht="20.100000000000001" customHeight="1">
      <c r="A23" s="16"/>
      <c r="B23" s="12"/>
      <c r="C23" s="12"/>
      <c r="D23" s="10"/>
      <c r="E23" s="32" t="s">
        <v>37</v>
      </c>
      <c r="F23" s="12">
        <v>5127</v>
      </c>
      <c r="G23" s="15">
        <v>3615</v>
      </c>
      <c r="H23" s="13">
        <f t="shared" si="0"/>
        <v>8742</v>
      </c>
    </row>
    <row r="24" spans="1:8" s="4" customFormat="1" ht="20.100000000000001" customHeight="1">
      <c r="A24" s="16"/>
      <c r="B24" s="12"/>
      <c r="C24" s="12"/>
      <c r="D24" s="10"/>
      <c r="E24" s="32" t="s">
        <v>38</v>
      </c>
      <c r="F24" s="12">
        <v>29000</v>
      </c>
      <c r="G24" s="15"/>
      <c r="H24" s="13">
        <f t="shared" si="0"/>
        <v>29000</v>
      </c>
    </row>
    <row r="25" spans="1:8" s="4" customFormat="1" ht="20.100000000000001" customHeight="1">
      <c r="A25" s="16"/>
      <c r="B25" s="12"/>
      <c r="C25" s="15"/>
      <c r="D25" s="10"/>
      <c r="E25" s="32" t="s">
        <v>39</v>
      </c>
      <c r="F25" s="12">
        <v>10500</v>
      </c>
      <c r="G25" s="15">
        <v>-9006</v>
      </c>
      <c r="H25" s="13">
        <f t="shared" si="0"/>
        <v>1494</v>
      </c>
    </row>
    <row r="26" spans="1:8" s="4" customFormat="1" ht="20.100000000000001" customHeight="1">
      <c r="A26" s="16"/>
      <c r="B26" s="12"/>
      <c r="C26" s="12"/>
      <c r="D26" s="10">
        <f>B26+C26</f>
        <v>0</v>
      </c>
      <c r="E26" s="32" t="s">
        <v>40</v>
      </c>
      <c r="F26" s="12">
        <v>344802</v>
      </c>
      <c r="G26" s="15">
        <v>-260920</v>
      </c>
      <c r="H26" s="13">
        <f t="shared" si="0"/>
        <v>83882</v>
      </c>
    </row>
    <row r="27" spans="1:8" s="4" customFormat="1" ht="20.100000000000001" customHeight="1">
      <c r="A27" s="16"/>
      <c r="B27" s="12"/>
      <c r="C27" s="12"/>
      <c r="D27" s="10">
        <f>B27+C27</f>
        <v>0</v>
      </c>
      <c r="E27" s="32"/>
      <c r="F27" s="12"/>
      <c r="G27" s="12"/>
      <c r="H27" s="13">
        <f>F27+G27</f>
        <v>0</v>
      </c>
    </row>
    <row r="28" spans="1:8" s="71" customFormat="1" ht="20.100000000000001" customHeight="1">
      <c r="A28" s="17" t="s">
        <v>41</v>
      </c>
      <c r="B28" s="73">
        <f>B6+B10</f>
        <v>876200</v>
      </c>
      <c r="C28" s="44">
        <f>C6+C10</f>
        <v>-94800</v>
      </c>
      <c r="D28" s="68">
        <f t="shared" ref="D28:D35" si="3">SUM(B28:C28)</f>
        <v>781400</v>
      </c>
      <c r="E28" s="33" t="s">
        <v>42</v>
      </c>
      <c r="F28" s="68">
        <f>SUM(F6:F27)</f>
        <v>2908700</v>
      </c>
      <c r="G28" s="69">
        <f>SUM(G6:G27)</f>
        <v>-150107</v>
      </c>
      <c r="H28" s="70">
        <f>SUM(H6:H27)</f>
        <v>2758593</v>
      </c>
    </row>
    <row r="29" spans="1:8" s="19" customFormat="1" ht="20.100000000000001" customHeight="1">
      <c r="A29" s="9" t="s">
        <v>43</v>
      </c>
      <c r="B29" s="10">
        <v>847606</v>
      </c>
      <c r="C29" s="12">
        <v>434251</v>
      </c>
      <c r="D29" s="12">
        <f t="shared" si="3"/>
        <v>1281857</v>
      </c>
      <c r="E29" s="34" t="s">
        <v>44</v>
      </c>
      <c r="F29" s="18">
        <v>476526</v>
      </c>
      <c r="G29" s="12">
        <v>108714</v>
      </c>
      <c r="H29" s="13">
        <f t="shared" ref="H29:H33" si="4">SUM(F29:G29)</f>
        <v>585240</v>
      </c>
    </row>
    <row r="30" spans="1:8" s="19" customFormat="1" ht="20.100000000000001" customHeight="1">
      <c r="A30" s="16" t="s">
        <v>45</v>
      </c>
      <c r="B30" s="10">
        <v>1818021</v>
      </c>
      <c r="C30" s="12">
        <v>114174</v>
      </c>
      <c r="D30" s="12">
        <f t="shared" si="3"/>
        <v>1932195</v>
      </c>
      <c r="E30" s="34" t="s">
        <v>46</v>
      </c>
      <c r="F30" s="18">
        <v>447826</v>
      </c>
      <c r="G30" s="12">
        <v>376951</v>
      </c>
      <c r="H30" s="13">
        <f t="shared" si="4"/>
        <v>824777</v>
      </c>
    </row>
    <row r="31" spans="1:8" s="19" customFormat="1" ht="20.100000000000001" customHeight="1">
      <c r="A31" s="9" t="s">
        <v>47</v>
      </c>
      <c r="B31" s="10"/>
      <c r="C31" s="12">
        <v>43875</v>
      </c>
      <c r="D31" s="12">
        <f t="shared" si="3"/>
        <v>43875</v>
      </c>
      <c r="E31" s="32" t="s">
        <v>48</v>
      </c>
      <c r="F31" s="18"/>
      <c r="G31" s="12">
        <v>237134</v>
      </c>
      <c r="H31" s="13">
        <f t="shared" si="4"/>
        <v>237134</v>
      </c>
    </row>
    <row r="32" spans="1:8" s="19" customFormat="1" ht="20.100000000000001" customHeight="1">
      <c r="A32" s="9" t="s">
        <v>49</v>
      </c>
      <c r="B32" s="10">
        <v>20000</v>
      </c>
      <c r="C32" s="10">
        <v>1013200</v>
      </c>
      <c r="D32" s="12">
        <f t="shared" si="3"/>
        <v>1033200</v>
      </c>
      <c r="E32" s="32" t="s">
        <v>50</v>
      </c>
      <c r="F32" s="18">
        <v>10000</v>
      </c>
      <c r="G32" s="12">
        <v>769894</v>
      </c>
      <c r="H32" s="13">
        <f t="shared" si="4"/>
        <v>779894</v>
      </c>
    </row>
    <row r="33" spans="1:9" s="19" customFormat="1" ht="20.100000000000001" customHeight="1">
      <c r="A33" s="9" t="s">
        <v>51</v>
      </c>
      <c r="B33" s="10">
        <v>231225</v>
      </c>
      <c r="C33" s="11">
        <v>-168114</v>
      </c>
      <c r="D33" s="12">
        <f t="shared" si="3"/>
        <v>63111</v>
      </c>
      <c r="E33" s="32" t="s">
        <v>52</v>
      </c>
      <c r="F33" s="18"/>
      <c r="G33" s="12"/>
      <c r="H33" s="13">
        <f t="shared" si="4"/>
        <v>0</v>
      </c>
    </row>
    <row r="34" spans="1:9" s="19" customFormat="1" ht="20.100000000000001" customHeight="1">
      <c r="A34" s="9" t="s">
        <v>55</v>
      </c>
      <c r="B34" s="10">
        <v>50000</v>
      </c>
      <c r="C34" s="10"/>
      <c r="D34" s="12">
        <f t="shared" si="3"/>
        <v>50000</v>
      </c>
      <c r="E34" s="32"/>
      <c r="F34" s="18"/>
      <c r="G34" s="12"/>
      <c r="H34" s="13">
        <f>F34+G34</f>
        <v>0</v>
      </c>
    </row>
    <row r="35" spans="1:9" s="45" customFormat="1" ht="20.100000000000001" customHeight="1" thickBot="1">
      <c r="A35" s="20" t="s">
        <v>53</v>
      </c>
      <c r="B35" s="48">
        <f>SUM(B28:B34)</f>
        <v>3843052</v>
      </c>
      <c r="C35" s="48">
        <f t="shared" ref="C35" si="5">SUM(C28:C34)</f>
        <v>1342586</v>
      </c>
      <c r="D35" s="49">
        <f t="shared" si="3"/>
        <v>5185638</v>
      </c>
      <c r="E35" s="35" t="s">
        <v>54</v>
      </c>
      <c r="F35" s="48">
        <f>SUM(F28:F34)</f>
        <v>3843052</v>
      </c>
      <c r="G35" s="48">
        <f t="shared" ref="G35:H35" si="6">SUM(G28:G34)</f>
        <v>1342586</v>
      </c>
      <c r="H35" s="50">
        <f t="shared" si="6"/>
        <v>5185638</v>
      </c>
      <c r="I35" s="45">
        <f>D35-H35</f>
        <v>0</v>
      </c>
    </row>
    <row r="36" spans="1:9" s="21" customFormat="1">
      <c r="A36" s="2"/>
      <c r="C36" s="2"/>
      <c r="D36" s="2"/>
      <c r="E36" s="2"/>
    </row>
    <row r="39" spans="1:9">
      <c r="H39" s="2">
        <f>D35-H35</f>
        <v>0</v>
      </c>
    </row>
  </sheetData>
  <mergeCells count="3">
    <mergeCell ref="A2:H2"/>
    <mergeCell ref="A4:D4"/>
    <mergeCell ref="E4:H4"/>
  </mergeCells>
  <phoneticPr fontId="2" type="noConversion"/>
  <printOptions horizontalCentered="1"/>
  <pageMargins left="0.23622047244094491" right="0.23622047244094491" top="0.39370078740157483" bottom="0.23622047244094491" header="0.19685039370078741" footer="0.19685039370078741"/>
  <pageSetup paperSize="9" scale="74" firstPageNumber="6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showZeros="0" zoomScale="80" zoomScaleNormal="80" workbookViewId="0">
      <selection activeCell="A3" sqref="A3"/>
    </sheetView>
  </sheetViews>
  <sheetFormatPr defaultColWidth="9" defaultRowHeight="13.5"/>
  <cols>
    <col min="1" max="1" width="50.625" style="113" customWidth="1"/>
    <col min="2" max="4" width="15.625" style="113" customWidth="1"/>
    <col min="5" max="5" width="50.625" style="113" customWidth="1"/>
    <col min="6" max="8" width="15.625" style="113" customWidth="1"/>
    <col min="9" max="252" width="9" style="113"/>
    <col min="253" max="253" width="56.75" style="113" customWidth="1"/>
    <col min="254" max="256" width="30.625" style="113" customWidth="1"/>
    <col min="257" max="508" width="9" style="113"/>
    <col min="509" max="509" width="56.75" style="113" customWidth="1"/>
    <col min="510" max="512" width="30.625" style="113" customWidth="1"/>
    <col min="513" max="764" width="9" style="113"/>
    <col min="765" max="765" width="56.75" style="113" customWidth="1"/>
    <col min="766" max="768" width="30.625" style="113" customWidth="1"/>
    <col min="769" max="1020" width="9" style="113"/>
    <col min="1021" max="1021" width="56.75" style="113" customWidth="1"/>
    <col min="1022" max="1024" width="30.625" style="113" customWidth="1"/>
    <col min="1025" max="1276" width="9" style="113"/>
    <col min="1277" max="1277" width="56.75" style="113" customWidth="1"/>
    <col min="1278" max="1280" width="30.625" style="113" customWidth="1"/>
    <col min="1281" max="1532" width="9" style="113"/>
    <col min="1533" max="1533" width="56.75" style="113" customWidth="1"/>
    <col min="1534" max="1536" width="30.625" style="113" customWidth="1"/>
    <col min="1537" max="1788" width="9" style="113"/>
    <col min="1789" max="1789" width="56.75" style="113" customWidth="1"/>
    <col min="1790" max="1792" width="30.625" style="113" customWidth="1"/>
    <col min="1793" max="2044" width="9" style="113"/>
    <col min="2045" max="2045" width="56.75" style="113" customWidth="1"/>
    <col min="2046" max="2048" width="30.625" style="113" customWidth="1"/>
    <col min="2049" max="2300" width="9" style="113"/>
    <col min="2301" max="2301" width="56.75" style="113" customWidth="1"/>
    <col min="2302" max="2304" width="30.625" style="113" customWidth="1"/>
    <col min="2305" max="2556" width="9" style="113"/>
    <col min="2557" max="2557" width="56.75" style="113" customWidth="1"/>
    <col min="2558" max="2560" width="30.625" style="113" customWidth="1"/>
    <col min="2561" max="2812" width="9" style="113"/>
    <col min="2813" max="2813" width="56.75" style="113" customWidth="1"/>
    <col min="2814" max="2816" width="30.625" style="113" customWidth="1"/>
    <col min="2817" max="3068" width="9" style="113"/>
    <col min="3069" max="3069" width="56.75" style="113" customWidth="1"/>
    <col min="3070" max="3072" width="30.625" style="113" customWidth="1"/>
    <col min="3073" max="3324" width="9" style="113"/>
    <col min="3325" max="3325" width="56.75" style="113" customWidth="1"/>
    <col min="3326" max="3328" width="30.625" style="113" customWidth="1"/>
    <col min="3329" max="3580" width="9" style="113"/>
    <col min="3581" max="3581" width="56.75" style="113" customWidth="1"/>
    <col min="3582" max="3584" width="30.625" style="113" customWidth="1"/>
    <col min="3585" max="3836" width="9" style="113"/>
    <col min="3837" max="3837" width="56.75" style="113" customWidth="1"/>
    <col min="3838" max="3840" width="30.625" style="113" customWidth="1"/>
    <col min="3841" max="4092" width="9" style="113"/>
    <col min="4093" max="4093" width="56.75" style="113" customWidth="1"/>
    <col min="4094" max="4096" width="30.625" style="113" customWidth="1"/>
    <col min="4097" max="4348" width="9" style="113"/>
    <col min="4349" max="4349" width="56.75" style="113" customWidth="1"/>
    <col min="4350" max="4352" width="30.625" style="113" customWidth="1"/>
    <col min="4353" max="4604" width="9" style="113"/>
    <col min="4605" max="4605" width="56.75" style="113" customWidth="1"/>
    <col min="4606" max="4608" width="30.625" style="113" customWidth="1"/>
    <col min="4609" max="4860" width="9" style="113"/>
    <col min="4861" max="4861" width="56.75" style="113" customWidth="1"/>
    <col min="4862" max="4864" width="30.625" style="113" customWidth="1"/>
    <col min="4865" max="5116" width="9" style="113"/>
    <col min="5117" max="5117" width="56.75" style="113" customWidth="1"/>
    <col min="5118" max="5120" width="30.625" style="113" customWidth="1"/>
    <col min="5121" max="5372" width="9" style="113"/>
    <col min="5373" max="5373" width="56.75" style="113" customWidth="1"/>
    <col min="5374" max="5376" width="30.625" style="113" customWidth="1"/>
    <col min="5377" max="5628" width="9" style="113"/>
    <col min="5629" max="5629" width="56.75" style="113" customWidth="1"/>
    <col min="5630" max="5632" width="30.625" style="113" customWidth="1"/>
    <col min="5633" max="5884" width="9" style="113"/>
    <col min="5885" max="5885" width="56.75" style="113" customWidth="1"/>
    <col min="5886" max="5888" width="30.625" style="113" customWidth="1"/>
    <col min="5889" max="6140" width="9" style="113"/>
    <col min="6141" max="6141" width="56.75" style="113" customWidth="1"/>
    <col min="6142" max="6144" width="30.625" style="113" customWidth="1"/>
    <col min="6145" max="6396" width="9" style="113"/>
    <col min="6397" max="6397" width="56.75" style="113" customWidth="1"/>
    <col min="6398" max="6400" width="30.625" style="113" customWidth="1"/>
    <col min="6401" max="6652" width="9" style="113"/>
    <col min="6653" max="6653" width="56.75" style="113" customWidth="1"/>
    <col min="6654" max="6656" width="30.625" style="113" customWidth="1"/>
    <col min="6657" max="6908" width="9" style="113"/>
    <col min="6909" max="6909" width="56.75" style="113" customWidth="1"/>
    <col min="6910" max="6912" width="30.625" style="113" customWidth="1"/>
    <col min="6913" max="7164" width="9" style="113"/>
    <col min="7165" max="7165" width="56.75" style="113" customWidth="1"/>
    <col min="7166" max="7168" width="30.625" style="113" customWidth="1"/>
    <col min="7169" max="7420" width="9" style="113"/>
    <col min="7421" max="7421" width="56.75" style="113" customWidth="1"/>
    <col min="7422" max="7424" width="30.625" style="113" customWidth="1"/>
    <col min="7425" max="7676" width="9" style="113"/>
    <col min="7677" max="7677" width="56.75" style="113" customWidth="1"/>
    <col min="7678" max="7680" width="30.625" style="113" customWidth="1"/>
    <col min="7681" max="7932" width="9" style="113"/>
    <col min="7933" max="7933" width="56.75" style="113" customWidth="1"/>
    <col min="7934" max="7936" width="30.625" style="113" customWidth="1"/>
    <col min="7937" max="8188" width="9" style="113"/>
    <col min="8189" max="8189" width="56.75" style="113" customWidth="1"/>
    <col min="8190" max="8192" width="30.625" style="113" customWidth="1"/>
    <col min="8193" max="8444" width="9" style="113"/>
    <col min="8445" max="8445" width="56.75" style="113" customWidth="1"/>
    <col min="8446" max="8448" width="30.625" style="113" customWidth="1"/>
    <col min="8449" max="8700" width="9" style="113"/>
    <col min="8701" max="8701" width="56.75" style="113" customWidth="1"/>
    <col min="8702" max="8704" width="30.625" style="113" customWidth="1"/>
    <col min="8705" max="8956" width="9" style="113"/>
    <col min="8957" max="8957" width="56.75" style="113" customWidth="1"/>
    <col min="8958" max="8960" width="30.625" style="113" customWidth="1"/>
    <col min="8961" max="9212" width="9" style="113"/>
    <col min="9213" max="9213" width="56.75" style="113" customWidth="1"/>
    <col min="9214" max="9216" width="30.625" style="113" customWidth="1"/>
    <col min="9217" max="9468" width="9" style="113"/>
    <col min="9469" max="9469" width="56.75" style="113" customWidth="1"/>
    <col min="9470" max="9472" width="30.625" style="113" customWidth="1"/>
    <col min="9473" max="9724" width="9" style="113"/>
    <col min="9725" max="9725" width="56.75" style="113" customWidth="1"/>
    <col min="9726" max="9728" width="30.625" style="113" customWidth="1"/>
    <col min="9729" max="9980" width="9" style="113"/>
    <col min="9981" max="9981" width="56.75" style="113" customWidth="1"/>
    <col min="9982" max="9984" width="30.625" style="113" customWidth="1"/>
    <col min="9985" max="10236" width="9" style="113"/>
    <col min="10237" max="10237" width="56.75" style="113" customWidth="1"/>
    <col min="10238" max="10240" width="30.625" style="113" customWidth="1"/>
    <col min="10241" max="10492" width="9" style="113"/>
    <col min="10493" max="10493" width="56.75" style="113" customWidth="1"/>
    <col min="10494" max="10496" width="30.625" style="113" customWidth="1"/>
    <col min="10497" max="10748" width="9" style="113"/>
    <col min="10749" max="10749" width="56.75" style="113" customWidth="1"/>
    <col min="10750" max="10752" width="30.625" style="113" customWidth="1"/>
    <col min="10753" max="11004" width="9" style="113"/>
    <col min="11005" max="11005" width="56.75" style="113" customWidth="1"/>
    <col min="11006" max="11008" width="30.625" style="113" customWidth="1"/>
    <col min="11009" max="11260" width="9" style="113"/>
    <col min="11261" max="11261" width="56.75" style="113" customWidth="1"/>
    <col min="11262" max="11264" width="30.625" style="113" customWidth="1"/>
    <col min="11265" max="11516" width="9" style="113"/>
    <col min="11517" max="11517" width="56.75" style="113" customWidth="1"/>
    <col min="11518" max="11520" width="30.625" style="113" customWidth="1"/>
    <col min="11521" max="11772" width="9" style="113"/>
    <col min="11773" max="11773" width="56.75" style="113" customWidth="1"/>
    <col min="11774" max="11776" width="30.625" style="113" customWidth="1"/>
    <col min="11777" max="12028" width="9" style="113"/>
    <col min="12029" max="12029" width="56.75" style="113" customWidth="1"/>
    <col min="12030" max="12032" width="30.625" style="113" customWidth="1"/>
    <col min="12033" max="12284" width="9" style="113"/>
    <col min="12285" max="12285" width="56.75" style="113" customWidth="1"/>
    <col min="12286" max="12288" width="30.625" style="113" customWidth="1"/>
    <col min="12289" max="12540" width="9" style="113"/>
    <col min="12541" max="12541" width="56.75" style="113" customWidth="1"/>
    <col min="12542" max="12544" width="30.625" style="113" customWidth="1"/>
    <col min="12545" max="12796" width="9" style="113"/>
    <col min="12797" max="12797" width="56.75" style="113" customWidth="1"/>
    <col min="12798" max="12800" width="30.625" style="113" customWidth="1"/>
    <col min="12801" max="13052" width="9" style="113"/>
    <col min="13053" max="13053" width="56.75" style="113" customWidth="1"/>
    <col min="13054" max="13056" width="30.625" style="113" customWidth="1"/>
    <col min="13057" max="13308" width="9" style="113"/>
    <col min="13309" max="13309" width="56.75" style="113" customWidth="1"/>
    <col min="13310" max="13312" width="30.625" style="113" customWidth="1"/>
    <col min="13313" max="13564" width="9" style="113"/>
    <col min="13565" max="13565" width="56.75" style="113" customWidth="1"/>
    <col min="13566" max="13568" width="30.625" style="113" customWidth="1"/>
    <col min="13569" max="13820" width="9" style="113"/>
    <col min="13821" max="13821" width="56.75" style="113" customWidth="1"/>
    <col min="13822" max="13824" width="30.625" style="113" customWidth="1"/>
    <col min="13825" max="14076" width="9" style="113"/>
    <col min="14077" max="14077" width="56.75" style="113" customWidth="1"/>
    <col min="14078" max="14080" width="30.625" style="113" customWidth="1"/>
    <col min="14081" max="14332" width="9" style="113"/>
    <col min="14333" max="14333" width="56.75" style="113" customWidth="1"/>
    <col min="14334" max="14336" width="30.625" style="113" customWidth="1"/>
    <col min="14337" max="14588" width="9" style="113"/>
    <col min="14589" max="14589" width="56.75" style="113" customWidth="1"/>
    <col min="14590" max="14592" width="30.625" style="113" customWidth="1"/>
    <col min="14593" max="14844" width="9" style="113"/>
    <col min="14845" max="14845" width="56.75" style="113" customWidth="1"/>
    <col min="14846" max="14848" width="30.625" style="113" customWidth="1"/>
    <col min="14849" max="15100" width="9" style="113"/>
    <col min="15101" max="15101" width="56.75" style="113" customWidth="1"/>
    <col min="15102" max="15104" width="30.625" style="113" customWidth="1"/>
    <col min="15105" max="15356" width="9" style="113"/>
    <col min="15357" max="15357" width="56.75" style="113" customWidth="1"/>
    <col min="15358" max="15360" width="30.625" style="113" customWidth="1"/>
    <col min="15361" max="15612" width="9" style="113"/>
    <col min="15613" max="15613" width="56.75" style="113" customWidth="1"/>
    <col min="15614" max="15616" width="30.625" style="113" customWidth="1"/>
    <col min="15617" max="15868" width="9" style="113"/>
    <col min="15869" max="15869" width="56.75" style="113" customWidth="1"/>
    <col min="15870" max="15872" width="30.625" style="113" customWidth="1"/>
    <col min="15873" max="16124" width="9" style="113"/>
    <col min="16125" max="16125" width="56.75" style="113" customWidth="1"/>
    <col min="16126" max="16128" width="30.625" style="113" customWidth="1"/>
    <col min="16129" max="16384" width="9" style="113"/>
  </cols>
  <sheetData>
    <row r="1" spans="1:8" s="4" customFormat="1" ht="25.5" customHeight="1">
      <c r="A1" s="4" t="s">
        <v>216</v>
      </c>
      <c r="B1" s="19"/>
      <c r="F1" s="19"/>
    </row>
    <row r="2" spans="1:8" s="112" customFormat="1" ht="24">
      <c r="A2" s="202" t="s">
        <v>233</v>
      </c>
      <c r="B2" s="202"/>
      <c r="C2" s="202"/>
      <c r="D2" s="202"/>
      <c r="E2" s="202"/>
      <c r="F2" s="202"/>
      <c r="G2" s="202"/>
      <c r="H2" s="202"/>
    </row>
    <row r="3" spans="1:8" ht="20.25" customHeight="1" thickBot="1">
      <c r="H3" s="3" t="s">
        <v>180</v>
      </c>
    </row>
    <row r="4" spans="1:8" s="4" customFormat="1" ht="20.100000000000001" customHeight="1">
      <c r="A4" s="207" t="s">
        <v>181</v>
      </c>
      <c r="B4" s="205"/>
      <c r="C4" s="205"/>
      <c r="D4" s="205"/>
      <c r="E4" s="205" t="s">
        <v>182</v>
      </c>
      <c r="F4" s="205"/>
      <c r="G4" s="205"/>
      <c r="H4" s="206"/>
    </row>
    <row r="5" spans="1:8" s="4" customFormat="1" ht="37.5" customHeight="1">
      <c r="A5" s="114" t="s">
        <v>183</v>
      </c>
      <c r="B5" s="115" t="s">
        <v>184</v>
      </c>
      <c r="C5" s="115" t="s">
        <v>185</v>
      </c>
      <c r="D5" s="116" t="s">
        <v>186</v>
      </c>
      <c r="E5" s="115" t="s">
        <v>183</v>
      </c>
      <c r="F5" s="115" t="s">
        <v>184</v>
      </c>
      <c r="G5" s="115" t="s">
        <v>185</v>
      </c>
      <c r="H5" s="117" t="s">
        <v>186</v>
      </c>
    </row>
    <row r="6" spans="1:8" s="42" customFormat="1" ht="20.100000000000001" customHeight="1">
      <c r="A6" s="46" t="s">
        <v>7</v>
      </c>
      <c r="B6" s="120">
        <f>SUM(B7:B22)</f>
        <v>45365</v>
      </c>
      <c r="C6" s="120">
        <f t="shared" ref="C6:D6" si="0">SUM(C7:C22)</f>
        <v>54256</v>
      </c>
      <c r="D6" s="120">
        <f t="shared" si="0"/>
        <v>99621</v>
      </c>
      <c r="E6" s="40" t="s">
        <v>8</v>
      </c>
      <c r="F6" s="120">
        <v>15960</v>
      </c>
      <c r="G6" s="120">
        <v>19235</v>
      </c>
      <c r="H6" s="194">
        <f>SUM(F6:G6)</f>
        <v>35195</v>
      </c>
    </row>
    <row r="7" spans="1:8" s="4" customFormat="1" ht="20.100000000000001" customHeight="1">
      <c r="A7" s="9" t="s">
        <v>96</v>
      </c>
      <c r="B7" s="122">
        <v>23000</v>
      </c>
      <c r="C7" s="123">
        <v>22901</v>
      </c>
      <c r="D7" s="123">
        <f t="shared" ref="D7:D31" si="1">SUM(B7:C7)</f>
        <v>45901</v>
      </c>
      <c r="E7" s="37" t="s">
        <v>10</v>
      </c>
      <c r="F7" s="120">
        <v>0</v>
      </c>
      <c r="G7" s="120">
        <v>0</v>
      </c>
      <c r="H7" s="194">
        <f t="shared" ref="H7:H26" si="2">SUM(F7:G7)</f>
        <v>0</v>
      </c>
    </row>
    <row r="8" spans="1:8" s="4" customFormat="1" ht="20.100000000000001" customHeight="1">
      <c r="A8" s="9" t="s">
        <v>187</v>
      </c>
      <c r="B8" s="120">
        <v>5400</v>
      </c>
      <c r="C8" s="123">
        <v>24185</v>
      </c>
      <c r="D8" s="123">
        <f t="shared" si="1"/>
        <v>29585</v>
      </c>
      <c r="E8" s="37" t="s">
        <v>12</v>
      </c>
      <c r="F8" s="120">
        <v>3995</v>
      </c>
      <c r="G8" s="120">
        <v>0</v>
      </c>
      <c r="H8" s="194">
        <f t="shared" si="2"/>
        <v>3995</v>
      </c>
    </row>
    <row r="9" spans="1:8" s="4" customFormat="1" ht="20.100000000000001" customHeight="1">
      <c r="A9" s="9" t="s">
        <v>188</v>
      </c>
      <c r="B9" s="120"/>
      <c r="C9" s="123">
        <v>0</v>
      </c>
      <c r="D9" s="123">
        <f t="shared" si="1"/>
        <v>0</v>
      </c>
      <c r="E9" s="43" t="s">
        <v>14</v>
      </c>
      <c r="F9" s="120">
        <v>2400</v>
      </c>
      <c r="G9" s="120">
        <v>0</v>
      </c>
      <c r="H9" s="194">
        <f t="shared" si="2"/>
        <v>2400</v>
      </c>
    </row>
    <row r="10" spans="1:8" s="4" customFormat="1" ht="20.100000000000001" customHeight="1">
      <c r="A10" s="9" t="s">
        <v>189</v>
      </c>
      <c r="B10" s="123">
        <v>1220</v>
      </c>
      <c r="C10" s="123">
        <v>2671</v>
      </c>
      <c r="D10" s="123">
        <f t="shared" si="1"/>
        <v>3891</v>
      </c>
      <c r="E10" s="43" t="s">
        <v>16</v>
      </c>
      <c r="F10" s="120">
        <v>3000</v>
      </c>
      <c r="G10" s="120">
        <v>0</v>
      </c>
      <c r="H10" s="194">
        <f t="shared" si="2"/>
        <v>3000</v>
      </c>
    </row>
    <row r="11" spans="1:8" s="4" customFormat="1" ht="20.100000000000001" customHeight="1">
      <c r="A11" s="9" t="s">
        <v>97</v>
      </c>
      <c r="B11" s="120"/>
      <c r="C11" s="123">
        <v>0</v>
      </c>
      <c r="D11" s="123">
        <f t="shared" si="1"/>
        <v>0</v>
      </c>
      <c r="E11" s="43" t="s">
        <v>18</v>
      </c>
      <c r="F11" s="120">
        <v>20</v>
      </c>
      <c r="G11" s="120">
        <v>0</v>
      </c>
      <c r="H11" s="194">
        <f t="shared" si="2"/>
        <v>20</v>
      </c>
    </row>
    <row r="12" spans="1:8" s="4" customFormat="1" ht="20.100000000000001" customHeight="1">
      <c r="A12" s="9" t="s">
        <v>190</v>
      </c>
      <c r="B12" s="123">
        <v>4500</v>
      </c>
      <c r="C12" s="123">
        <v>1900</v>
      </c>
      <c r="D12" s="123">
        <f t="shared" si="1"/>
        <v>6400</v>
      </c>
      <c r="E12" s="43" t="s">
        <v>20</v>
      </c>
      <c r="F12" s="120">
        <v>2117</v>
      </c>
      <c r="G12" s="120">
        <v>931</v>
      </c>
      <c r="H12" s="194">
        <f t="shared" si="2"/>
        <v>3048</v>
      </c>
    </row>
    <row r="13" spans="1:8" s="4" customFormat="1" ht="20.100000000000001" customHeight="1">
      <c r="A13" s="16" t="s">
        <v>191</v>
      </c>
      <c r="B13" s="123">
        <v>5400</v>
      </c>
      <c r="C13" s="123">
        <v>2338</v>
      </c>
      <c r="D13" s="123">
        <f t="shared" si="1"/>
        <v>7738</v>
      </c>
      <c r="E13" s="43" t="s">
        <v>22</v>
      </c>
      <c r="F13" s="120">
        <v>349</v>
      </c>
      <c r="G13" s="120">
        <v>1563</v>
      </c>
      <c r="H13" s="194">
        <f t="shared" si="2"/>
        <v>1912</v>
      </c>
    </row>
    <row r="14" spans="1:8" s="4" customFormat="1" ht="20.100000000000001" customHeight="1">
      <c r="A14" s="16" t="s">
        <v>192</v>
      </c>
      <c r="B14" s="120">
        <v>1500</v>
      </c>
      <c r="C14" s="123">
        <v>670</v>
      </c>
      <c r="D14" s="123">
        <f t="shared" si="1"/>
        <v>2170</v>
      </c>
      <c r="E14" s="43" t="s">
        <v>24</v>
      </c>
      <c r="F14" s="120">
        <v>7915</v>
      </c>
      <c r="G14" s="120">
        <v>0</v>
      </c>
      <c r="H14" s="194">
        <f t="shared" si="2"/>
        <v>7915</v>
      </c>
    </row>
    <row r="15" spans="1:8" s="4" customFormat="1" ht="20.100000000000001" customHeight="1">
      <c r="A15" s="16" t="s">
        <v>193</v>
      </c>
      <c r="B15" s="120">
        <v>3400</v>
      </c>
      <c r="C15" s="123">
        <v>299</v>
      </c>
      <c r="D15" s="123">
        <f t="shared" si="1"/>
        <v>3699</v>
      </c>
      <c r="E15" s="43" t="s">
        <v>26</v>
      </c>
      <c r="F15" s="120">
        <v>8154</v>
      </c>
      <c r="G15" s="120">
        <v>31890</v>
      </c>
      <c r="H15" s="194">
        <f t="shared" si="2"/>
        <v>40044</v>
      </c>
    </row>
    <row r="16" spans="1:8" s="4" customFormat="1" ht="20.100000000000001" customHeight="1">
      <c r="A16" s="16" t="s">
        <v>194</v>
      </c>
      <c r="B16" s="123">
        <v>20</v>
      </c>
      <c r="C16" s="123">
        <v>216</v>
      </c>
      <c r="D16" s="123">
        <f t="shared" si="1"/>
        <v>236</v>
      </c>
      <c r="E16" s="43" t="s">
        <v>28</v>
      </c>
      <c r="F16" s="120">
        <v>0</v>
      </c>
      <c r="G16" s="120">
        <v>0</v>
      </c>
      <c r="H16" s="194">
        <f t="shared" si="2"/>
        <v>0</v>
      </c>
    </row>
    <row r="17" spans="1:8" s="4" customFormat="1" ht="20.100000000000001" customHeight="1">
      <c r="A17" s="16" t="s">
        <v>195</v>
      </c>
      <c r="B17" s="123">
        <v>25</v>
      </c>
      <c r="C17" s="120">
        <v>-24</v>
      </c>
      <c r="D17" s="123">
        <f t="shared" si="1"/>
        <v>1</v>
      </c>
      <c r="E17" s="43" t="s">
        <v>30</v>
      </c>
      <c r="F17" s="120">
        <v>0</v>
      </c>
      <c r="G17" s="120">
        <v>0</v>
      </c>
      <c r="H17" s="194">
        <f t="shared" si="2"/>
        <v>0</v>
      </c>
    </row>
    <row r="18" spans="1:8" s="4" customFormat="1" ht="20.100000000000001" customHeight="1">
      <c r="A18" s="16" t="s">
        <v>196</v>
      </c>
      <c r="B18" s="123">
        <v>900</v>
      </c>
      <c r="C18" s="120">
        <v>-900</v>
      </c>
      <c r="D18" s="123">
        <f t="shared" si="1"/>
        <v>0</v>
      </c>
      <c r="E18" s="43" t="s">
        <v>32</v>
      </c>
      <c r="F18" s="120">
        <v>1000</v>
      </c>
      <c r="G18" s="120">
        <v>2337</v>
      </c>
      <c r="H18" s="194">
        <f t="shared" si="2"/>
        <v>3337</v>
      </c>
    </row>
    <row r="19" spans="1:8" s="4" customFormat="1" ht="20.100000000000001" customHeight="1">
      <c r="A19" s="16" t="s">
        <v>197</v>
      </c>
      <c r="B19" s="120"/>
      <c r="C19" s="123"/>
      <c r="D19" s="123">
        <f t="shared" si="1"/>
        <v>0</v>
      </c>
      <c r="E19" s="43" t="s">
        <v>33</v>
      </c>
      <c r="F19" s="120">
        <v>0</v>
      </c>
      <c r="G19" s="120">
        <v>0</v>
      </c>
      <c r="H19" s="194">
        <f t="shared" si="2"/>
        <v>0</v>
      </c>
    </row>
    <row r="20" spans="1:8" s="4" customFormat="1" ht="20.100000000000001" customHeight="1">
      <c r="A20" s="16" t="s">
        <v>98</v>
      </c>
      <c r="B20" s="123"/>
      <c r="C20" s="123"/>
      <c r="D20" s="123">
        <f t="shared" si="1"/>
        <v>0</v>
      </c>
      <c r="E20" s="43" t="s">
        <v>34</v>
      </c>
      <c r="F20" s="120">
        <v>16</v>
      </c>
      <c r="G20" s="120">
        <v>32</v>
      </c>
      <c r="H20" s="194">
        <f t="shared" si="2"/>
        <v>48</v>
      </c>
    </row>
    <row r="21" spans="1:8" s="4" customFormat="1" ht="20.100000000000001" customHeight="1">
      <c r="A21" s="16" t="s">
        <v>99</v>
      </c>
      <c r="B21" s="120"/>
      <c r="C21" s="123"/>
      <c r="D21" s="123">
        <f t="shared" si="1"/>
        <v>0</v>
      </c>
      <c r="E21" s="37" t="s">
        <v>35</v>
      </c>
      <c r="F21" s="120">
        <v>156</v>
      </c>
      <c r="G21" s="120">
        <v>4</v>
      </c>
      <c r="H21" s="194">
        <f t="shared" si="2"/>
        <v>160</v>
      </c>
    </row>
    <row r="22" spans="1:8" s="4" customFormat="1" ht="20.100000000000001" customHeight="1">
      <c r="A22" s="16" t="s">
        <v>100</v>
      </c>
      <c r="B22" s="120"/>
      <c r="C22" s="123"/>
      <c r="D22" s="123">
        <f t="shared" si="1"/>
        <v>0</v>
      </c>
      <c r="E22" s="37" t="s">
        <v>36</v>
      </c>
      <c r="F22" s="120">
        <v>0</v>
      </c>
      <c r="G22" s="120">
        <v>0</v>
      </c>
      <c r="H22" s="194">
        <f t="shared" si="2"/>
        <v>0</v>
      </c>
    </row>
    <row r="23" spans="1:8" s="41" customFormat="1" ht="20.100000000000001" customHeight="1">
      <c r="A23" s="46" t="s">
        <v>15</v>
      </c>
      <c r="B23" s="123">
        <f>SUM(B24:B31)</f>
        <v>862</v>
      </c>
      <c r="C23" s="120">
        <f t="shared" ref="C23:D23" si="3">SUM(C24:C31)</f>
        <v>-516</v>
      </c>
      <c r="D23" s="123">
        <f t="shared" si="3"/>
        <v>346</v>
      </c>
      <c r="E23" s="40" t="s">
        <v>37</v>
      </c>
      <c r="F23" s="120">
        <v>854</v>
      </c>
      <c r="G23" s="120">
        <v>0</v>
      </c>
      <c r="H23" s="194">
        <f t="shared" si="2"/>
        <v>854</v>
      </c>
    </row>
    <row r="24" spans="1:8" s="4" customFormat="1" ht="20.100000000000001" customHeight="1">
      <c r="A24" s="16" t="s">
        <v>101</v>
      </c>
      <c r="B24" s="123">
        <v>842</v>
      </c>
      <c r="C24" s="120">
        <v>-606</v>
      </c>
      <c r="D24" s="123">
        <v>236</v>
      </c>
      <c r="E24" s="37" t="s">
        <v>38</v>
      </c>
      <c r="F24" s="120">
        <v>1387</v>
      </c>
      <c r="G24" s="120">
        <v>1603</v>
      </c>
      <c r="H24" s="194">
        <f t="shared" si="2"/>
        <v>2990</v>
      </c>
    </row>
    <row r="25" spans="1:8" s="4" customFormat="1" ht="20.100000000000001" customHeight="1">
      <c r="A25" s="16" t="s">
        <v>102</v>
      </c>
      <c r="B25" s="123"/>
      <c r="C25" s="123">
        <v>0</v>
      </c>
      <c r="D25" s="123"/>
      <c r="E25" s="39" t="s">
        <v>39</v>
      </c>
      <c r="F25" s="120">
        <v>0</v>
      </c>
      <c r="G25" s="120">
        <v>10</v>
      </c>
      <c r="H25" s="194">
        <f t="shared" si="2"/>
        <v>10</v>
      </c>
    </row>
    <row r="26" spans="1:8" s="4" customFormat="1" ht="20.100000000000001" customHeight="1">
      <c r="A26" s="16" t="s">
        <v>103</v>
      </c>
      <c r="B26" s="120"/>
      <c r="C26" s="123">
        <v>56</v>
      </c>
      <c r="D26" s="123">
        <v>56</v>
      </c>
      <c r="E26" s="37" t="s">
        <v>40</v>
      </c>
      <c r="F26" s="120">
        <v>0</v>
      </c>
      <c r="G26" s="196"/>
      <c r="H26" s="194">
        <f t="shared" si="2"/>
        <v>0</v>
      </c>
    </row>
    <row r="27" spans="1:8" s="4" customFormat="1" ht="20.100000000000001" customHeight="1">
      <c r="A27" s="16" t="s">
        <v>104</v>
      </c>
      <c r="B27" s="123"/>
      <c r="C27" s="123">
        <v>0</v>
      </c>
      <c r="D27" s="123"/>
      <c r="E27" s="39"/>
      <c r="F27" s="197">
        <v>0</v>
      </c>
      <c r="G27" s="196"/>
      <c r="H27" s="198"/>
    </row>
    <row r="28" spans="1:8" s="4" customFormat="1" ht="20.100000000000001" customHeight="1">
      <c r="A28" s="16" t="s">
        <v>105</v>
      </c>
      <c r="B28" s="123">
        <v>20</v>
      </c>
      <c r="C28" s="123">
        <v>34</v>
      </c>
      <c r="D28" s="123">
        <v>54</v>
      </c>
      <c r="E28" s="39"/>
      <c r="F28" s="197"/>
      <c r="G28" s="197"/>
      <c r="H28" s="199"/>
    </row>
    <row r="29" spans="1:8" s="4" customFormat="1" ht="20.100000000000001" customHeight="1">
      <c r="A29" s="16" t="s">
        <v>198</v>
      </c>
      <c r="B29" s="122"/>
      <c r="C29" s="123">
        <f>G29-B29</f>
        <v>0</v>
      </c>
      <c r="D29" s="123"/>
      <c r="E29" s="39"/>
      <c r="F29" s="197"/>
      <c r="G29" s="197"/>
      <c r="H29" s="199"/>
    </row>
    <row r="30" spans="1:8" s="19" customFormat="1" ht="20.100000000000001" customHeight="1">
      <c r="A30" s="9" t="s">
        <v>199</v>
      </c>
      <c r="B30" s="123"/>
      <c r="C30" s="123">
        <f>G30-B30</f>
        <v>0</v>
      </c>
      <c r="D30" s="123">
        <f t="shared" si="1"/>
        <v>0</v>
      </c>
      <c r="E30" s="39"/>
      <c r="F30" s="197"/>
      <c r="G30" s="197"/>
      <c r="H30" s="199"/>
    </row>
    <row r="31" spans="1:8" s="19" customFormat="1" ht="20.100000000000001" customHeight="1">
      <c r="A31" s="16" t="s">
        <v>200</v>
      </c>
      <c r="B31" s="123"/>
      <c r="C31" s="124"/>
      <c r="D31" s="123">
        <f t="shared" si="1"/>
        <v>0</v>
      </c>
      <c r="E31" s="39"/>
      <c r="F31" s="197"/>
      <c r="G31" s="197"/>
      <c r="H31" s="199"/>
    </row>
    <row r="32" spans="1:8" s="45" customFormat="1" ht="20.100000000000001" customHeight="1">
      <c r="A32" s="36" t="s">
        <v>201</v>
      </c>
      <c r="B32" s="125">
        <f>B23+B6</f>
        <v>46227</v>
      </c>
      <c r="C32" s="125">
        <f t="shared" ref="C32:D32" si="4">C23+C6</f>
        <v>53740</v>
      </c>
      <c r="D32" s="125">
        <f t="shared" si="4"/>
        <v>99967</v>
      </c>
      <c r="E32" s="38" t="s">
        <v>202</v>
      </c>
      <c r="F32" s="200">
        <f>SUM(F6:F31)</f>
        <v>47323</v>
      </c>
      <c r="G32" s="200">
        <f t="shared" ref="G32:H32" si="5">SUM(G6:G31)</f>
        <v>57605</v>
      </c>
      <c r="H32" s="201">
        <f t="shared" si="5"/>
        <v>104928</v>
      </c>
    </row>
    <row r="33" spans="1:8" s="19" customFormat="1" ht="20.100000000000001" customHeight="1">
      <c r="A33" s="9" t="s">
        <v>203</v>
      </c>
      <c r="B33" s="126">
        <v>1096</v>
      </c>
      <c r="C33" s="123">
        <v>3865</v>
      </c>
      <c r="D33" s="123">
        <f t="shared" ref="D33:D39" si="6">SUM(B33:C33)</f>
        <v>4961</v>
      </c>
      <c r="E33" s="34" t="s">
        <v>204</v>
      </c>
      <c r="F33" s="123">
        <v>0</v>
      </c>
      <c r="G33" s="123">
        <v>0</v>
      </c>
      <c r="H33" s="195">
        <f t="shared" ref="H33:H37" si="7">SUM(F33:G33)</f>
        <v>0</v>
      </c>
    </row>
    <row r="34" spans="1:8" s="19" customFormat="1" ht="20.100000000000001" customHeight="1">
      <c r="A34" s="16" t="s">
        <v>205</v>
      </c>
      <c r="B34" s="126">
        <v>0</v>
      </c>
      <c r="C34" s="123"/>
      <c r="D34" s="123">
        <f t="shared" si="6"/>
        <v>0</v>
      </c>
      <c r="E34" s="34" t="s">
        <v>206</v>
      </c>
      <c r="F34" s="123">
        <v>0</v>
      </c>
      <c r="G34" s="123">
        <v>0</v>
      </c>
      <c r="H34" s="195">
        <f t="shared" si="7"/>
        <v>0</v>
      </c>
    </row>
    <row r="35" spans="1:8" s="19" customFormat="1" ht="20.100000000000001" customHeight="1">
      <c r="A35" s="9" t="s">
        <v>207</v>
      </c>
      <c r="B35" s="126"/>
      <c r="C35" s="123"/>
      <c r="D35" s="123">
        <f t="shared" si="6"/>
        <v>0</v>
      </c>
      <c r="E35" s="32" t="s">
        <v>208</v>
      </c>
      <c r="F35" s="123"/>
      <c r="G35" s="123">
        <v>0</v>
      </c>
      <c r="H35" s="195">
        <f t="shared" si="7"/>
        <v>0</v>
      </c>
    </row>
    <row r="36" spans="1:8" s="19" customFormat="1" ht="20.100000000000001" customHeight="1">
      <c r="A36" s="9" t="s">
        <v>209</v>
      </c>
      <c r="B36" s="126">
        <v>0</v>
      </c>
      <c r="C36" s="126">
        <v>0</v>
      </c>
      <c r="D36" s="123">
        <f t="shared" si="6"/>
        <v>0</v>
      </c>
      <c r="E36" s="32" t="s">
        <v>210</v>
      </c>
      <c r="F36" s="123">
        <v>0</v>
      </c>
      <c r="G36" s="123">
        <v>0</v>
      </c>
      <c r="H36" s="195">
        <f t="shared" si="7"/>
        <v>0</v>
      </c>
    </row>
    <row r="37" spans="1:8" s="19" customFormat="1" ht="20.100000000000001" customHeight="1">
      <c r="A37" s="9" t="s">
        <v>211</v>
      </c>
      <c r="B37" s="126">
        <v>0</v>
      </c>
      <c r="C37" s="122"/>
      <c r="D37" s="123">
        <f t="shared" si="6"/>
        <v>0</v>
      </c>
      <c r="E37" s="32" t="s">
        <v>212</v>
      </c>
      <c r="F37" s="123"/>
      <c r="G37" s="123"/>
      <c r="H37" s="195">
        <f t="shared" si="7"/>
        <v>0</v>
      </c>
    </row>
    <row r="38" spans="1:8" s="19" customFormat="1" ht="20.100000000000001" customHeight="1">
      <c r="A38" s="9" t="s">
        <v>213</v>
      </c>
      <c r="B38" s="126">
        <v>0</v>
      </c>
      <c r="C38" s="126"/>
      <c r="D38" s="123">
        <f t="shared" si="6"/>
        <v>0</v>
      </c>
      <c r="E38" s="32"/>
      <c r="F38" s="123"/>
      <c r="G38" s="123"/>
      <c r="H38" s="195">
        <f>F38+G38</f>
        <v>0</v>
      </c>
    </row>
    <row r="39" spans="1:8" s="45" customFormat="1" ht="20.100000000000001" customHeight="1" thickBot="1">
      <c r="A39" s="20" t="s">
        <v>214</v>
      </c>
      <c r="B39" s="48">
        <f>SUM(B32:B38)</f>
        <v>47323</v>
      </c>
      <c r="C39" s="48">
        <f t="shared" ref="C39" si="8">SUM(C32:C38)</f>
        <v>57605</v>
      </c>
      <c r="D39" s="127">
        <f t="shared" si="6"/>
        <v>104928</v>
      </c>
      <c r="E39" s="35" t="s">
        <v>215</v>
      </c>
      <c r="F39" s="48">
        <f>SUM(F32:F38)</f>
        <v>47323</v>
      </c>
      <c r="G39" s="48">
        <f t="shared" ref="G39:H39" si="9">SUM(G32:G38)</f>
        <v>57605</v>
      </c>
      <c r="H39" s="50">
        <f t="shared" si="9"/>
        <v>104928</v>
      </c>
    </row>
  </sheetData>
  <mergeCells count="3">
    <mergeCell ref="A2:H2"/>
    <mergeCell ref="A4:D4"/>
    <mergeCell ref="E4:H4"/>
  </mergeCells>
  <phoneticPr fontId="2" type="noConversion"/>
  <printOptions horizontalCentered="1"/>
  <pageMargins left="0.46875" right="0.46875" top="0.2" bottom="7.9166666666666705E-2" header="0" footer="0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Zeros="0" zoomScale="80" zoomScaleNormal="80" workbookViewId="0">
      <selection activeCell="L22" sqref="L22"/>
    </sheetView>
  </sheetViews>
  <sheetFormatPr defaultRowHeight="14.25"/>
  <cols>
    <col min="1" max="1" width="50.625" style="22" customWidth="1"/>
    <col min="2" max="2" width="15.625" style="31" customWidth="1"/>
    <col min="3" max="4" width="15.625" style="22" customWidth="1"/>
    <col min="5" max="5" width="50.625" style="22" customWidth="1"/>
    <col min="6" max="6" width="15.625" style="31" customWidth="1"/>
    <col min="7" max="8" width="15.625" style="22" customWidth="1"/>
    <col min="9" max="9" width="14.5" style="22" customWidth="1"/>
    <col min="10" max="254" width="9" style="22"/>
    <col min="255" max="255" width="43" style="22" customWidth="1"/>
    <col min="256" max="256" width="12.25" style="22" customWidth="1"/>
    <col min="257" max="257" width="11.5" style="22" customWidth="1"/>
    <col min="258" max="258" width="11.75" style="22" customWidth="1"/>
    <col min="259" max="259" width="49.875" style="22" customWidth="1"/>
    <col min="260" max="260" width="12.625" style="22" customWidth="1"/>
    <col min="261" max="261" width="10.75" style="22" customWidth="1"/>
    <col min="262" max="262" width="11.625" style="22" customWidth="1"/>
    <col min="263" max="510" width="9" style="22"/>
    <col min="511" max="511" width="43" style="22" customWidth="1"/>
    <col min="512" max="512" width="12.25" style="22" customWidth="1"/>
    <col min="513" max="513" width="11.5" style="22" customWidth="1"/>
    <col min="514" max="514" width="11.75" style="22" customWidth="1"/>
    <col min="515" max="515" width="49.875" style="22" customWidth="1"/>
    <col min="516" max="516" width="12.625" style="22" customWidth="1"/>
    <col min="517" max="517" width="10.75" style="22" customWidth="1"/>
    <col min="518" max="518" width="11.625" style="22" customWidth="1"/>
    <col min="519" max="766" width="9" style="22"/>
    <col min="767" max="767" width="43" style="22" customWidth="1"/>
    <col min="768" max="768" width="12.25" style="22" customWidth="1"/>
    <col min="769" max="769" width="11.5" style="22" customWidth="1"/>
    <col min="770" max="770" width="11.75" style="22" customWidth="1"/>
    <col min="771" max="771" width="49.875" style="22" customWidth="1"/>
    <col min="772" max="772" width="12.625" style="22" customWidth="1"/>
    <col min="773" max="773" width="10.75" style="22" customWidth="1"/>
    <col min="774" max="774" width="11.625" style="22" customWidth="1"/>
    <col min="775" max="1022" width="9" style="22"/>
    <col min="1023" max="1023" width="43" style="22" customWidth="1"/>
    <col min="1024" max="1024" width="12.25" style="22" customWidth="1"/>
    <col min="1025" max="1025" width="11.5" style="22" customWidth="1"/>
    <col min="1026" max="1026" width="11.75" style="22" customWidth="1"/>
    <col min="1027" max="1027" width="49.875" style="22" customWidth="1"/>
    <col min="1028" max="1028" width="12.625" style="22" customWidth="1"/>
    <col min="1029" max="1029" width="10.75" style="22" customWidth="1"/>
    <col min="1030" max="1030" width="11.625" style="22" customWidth="1"/>
    <col min="1031" max="1278" width="9" style="22"/>
    <col min="1279" max="1279" width="43" style="22" customWidth="1"/>
    <col min="1280" max="1280" width="12.25" style="22" customWidth="1"/>
    <col min="1281" max="1281" width="11.5" style="22" customWidth="1"/>
    <col min="1282" max="1282" width="11.75" style="22" customWidth="1"/>
    <col min="1283" max="1283" width="49.875" style="22" customWidth="1"/>
    <col min="1284" max="1284" width="12.625" style="22" customWidth="1"/>
    <col min="1285" max="1285" width="10.75" style="22" customWidth="1"/>
    <col min="1286" max="1286" width="11.625" style="22" customWidth="1"/>
    <col min="1287" max="1534" width="9" style="22"/>
    <col min="1535" max="1535" width="43" style="22" customWidth="1"/>
    <col min="1536" max="1536" width="12.25" style="22" customWidth="1"/>
    <col min="1537" max="1537" width="11.5" style="22" customWidth="1"/>
    <col min="1538" max="1538" width="11.75" style="22" customWidth="1"/>
    <col min="1539" max="1539" width="49.875" style="22" customWidth="1"/>
    <col min="1540" max="1540" width="12.625" style="22" customWidth="1"/>
    <col min="1541" max="1541" width="10.75" style="22" customWidth="1"/>
    <col min="1542" max="1542" width="11.625" style="22" customWidth="1"/>
    <col min="1543" max="1790" width="9" style="22"/>
    <col min="1791" max="1791" width="43" style="22" customWidth="1"/>
    <col min="1792" max="1792" width="12.25" style="22" customWidth="1"/>
    <col min="1793" max="1793" width="11.5" style="22" customWidth="1"/>
    <col min="1794" max="1794" width="11.75" style="22" customWidth="1"/>
    <col min="1795" max="1795" width="49.875" style="22" customWidth="1"/>
    <col min="1796" max="1796" width="12.625" style="22" customWidth="1"/>
    <col min="1797" max="1797" width="10.75" style="22" customWidth="1"/>
    <col min="1798" max="1798" width="11.625" style="22" customWidth="1"/>
    <col min="1799" max="2046" width="9" style="22"/>
    <col min="2047" max="2047" width="43" style="22" customWidth="1"/>
    <col min="2048" max="2048" width="12.25" style="22" customWidth="1"/>
    <col min="2049" max="2049" width="11.5" style="22" customWidth="1"/>
    <col min="2050" max="2050" width="11.75" style="22" customWidth="1"/>
    <col min="2051" max="2051" width="49.875" style="22" customWidth="1"/>
    <col min="2052" max="2052" width="12.625" style="22" customWidth="1"/>
    <col min="2053" max="2053" width="10.75" style="22" customWidth="1"/>
    <col min="2054" max="2054" width="11.625" style="22" customWidth="1"/>
    <col min="2055" max="2302" width="9" style="22"/>
    <col min="2303" max="2303" width="43" style="22" customWidth="1"/>
    <col min="2304" max="2304" width="12.25" style="22" customWidth="1"/>
    <col min="2305" max="2305" width="11.5" style="22" customWidth="1"/>
    <col min="2306" max="2306" width="11.75" style="22" customWidth="1"/>
    <col min="2307" max="2307" width="49.875" style="22" customWidth="1"/>
    <col min="2308" max="2308" width="12.625" style="22" customWidth="1"/>
    <col min="2309" max="2309" width="10.75" style="22" customWidth="1"/>
    <col min="2310" max="2310" width="11.625" style="22" customWidth="1"/>
    <col min="2311" max="2558" width="9" style="22"/>
    <col min="2559" max="2559" width="43" style="22" customWidth="1"/>
    <col min="2560" max="2560" width="12.25" style="22" customWidth="1"/>
    <col min="2561" max="2561" width="11.5" style="22" customWidth="1"/>
    <col min="2562" max="2562" width="11.75" style="22" customWidth="1"/>
    <col min="2563" max="2563" width="49.875" style="22" customWidth="1"/>
    <col min="2564" max="2564" width="12.625" style="22" customWidth="1"/>
    <col min="2565" max="2565" width="10.75" style="22" customWidth="1"/>
    <col min="2566" max="2566" width="11.625" style="22" customWidth="1"/>
    <col min="2567" max="2814" width="9" style="22"/>
    <col min="2815" max="2815" width="43" style="22" customWidth="1"/>
    <col min="2816" max="2816" width="12.25" style="22" customWidth="1"/>
    <col min="2817" max="2817" width="11.5" style="22" customWidth="1"/>
    <col min="2818" max="2818" width="11.75" style="22" customWidth="1"/>
    <col min="2819" max="2819" width="49.875" style="22" customWidth="1"/>
    <col min="2820" max="2820" width="12.625" style="22" customWidth="1"/>
    <col min="2821" max="2821" width="10.75" style="22" customWidth="1"/>
    <col min="2822" max="2822" width="11.625" style="22" customWidth="1"/>
    <col min="2823" max="3070" width="9" style="22"/>
    <col min="3071" max="3071" width="43" style="22" customWidth="1"/>
    <col min="3072" max="3072" width="12.25" style="22" customWidth="1"/>
    <col min="3073" max="3073" width="11.5" style="22" customWidth="1"/>
    <col min="3074" max="3074" width="11.75" style="22" customWidth="1"/>
    <col min="3075" max="3075" width="49.875" style="22" customWidth="1"/>
    <col min="3076" max="3076" width="12.625" style="22" customWidth="1"/>
    <col min="3077" max="3077" width="10.75" style="22" customWidth="1"/>
    <col min="3078" max="3078" width="11.625" style="22" customWidth="1"/>
    <col min="3079" max="3326" width="9" style="22"/>
    <col min="3327" max="3327" width="43" style="22" customWidth="1"/>
    <col min="3328" max="3328" width="12.25" style="22" customWidth="1"/>
    <col min="3329" max="3329" width="11.5" style="22" customWidth="1"/>
    <col min="3330" max="3330" width="11.75" style="22" customWidth="1"/>
    <col min="3331" max="3331" width="49.875" style="22" customWidth="1"/>
    <col min="3332" max="3332" width="12.625" style="22" customWidth="1"/>
    <col min="3333" max="3333" width="10.75" style="22" customWidth="1"/>
    <col min="3334" max="3334" width="11.625" style="22" customWidth="1"/>
    <col min="3335" max="3582" width="9" style="22"/>
    <col min="3583" max="3583" width="43" style="22" customWidth="1"/>
    <col min="3584" max="3584" width="12.25" style="22" customWidth="1"/>
    <col min="3585" max="3585" width="11.5" style="22" customWidth="1"/>
    <col min="3586" max="3586" width="11.75" style="22" customWidth="1"/>
    <col min="3587" max="3587" width="49.875" style="22" customWidth="1"/>
    <col min="3588" max="3588" width="12.625" style="22" customWidth="1"/>
    <col min="3589" max="3589" width="10.75" style="22" customWidth="1"/>
    <col min="3590" max="3590" width="11.625" style="22" customWidth="1"/>
    <col min="3591" max="3838" width="9" style="22"/>
    <col min="3839" max="3839" width="43" style="22" customWidth="1"/>
    <col min="3840" max="3840" width="12.25" style="22" customWidth="1"/>
    <col min="3841" max="3841" width="11.5" style="22" customWidth="1"/>
    <col min="3842" max="3842" width="11.75" style="22" customWidth="1"/>
    <col min="3843" max="3843" width="49.875" style="22" customWidth="1"/>
    <col min="3844" max="3844" width="12.625" style="22" customWidth="1"/>
    <col min="3845" max="3845" width="10.75" style="22" customWidth="1"/>
    <col min="3846" max="3846" width="11.625" style="22" customWidth="1"/>
    <col min="3847" max="4094" width="9" style="22"/>
    <col min="4095" max="4095" width="43" style="22" customWidth="1"/>
    <col min="4096" max="4096" width="12.25" style="22" customWidth="1"/>
    <col min="4097" max="4097" width="11.5" style="22" customWidth="1"/>
    <col min="4098" max="4098" width="11.75" style="22" customWidth="1"/>
    <col min="4099" max="4099" width="49.875" style="22" customWidth="1"/>
    <col min="4100" max="4100" width="12.625" style="22" customWidth="1"/>
    <col min="4101" max="4101" width="10.75" style="22" customWidth="1"/>
    <col min="4102" max="4102" width="11.625" style="22" customWidth="1"/>
    <col min="4103" max="4350" width="9" style="22"/>
    <col min="4351" max="4351" width="43" style="22" customWidth="1"/>
    <col min="4352" max="4352" width="12.25" style="22" customWidth="1"/>
    <col min="4353" max="4353" width="11.5" style="22" customWidth="1"/>
    <col min="4354" max="4354" width="11.75" style="22" customWidth="1"/>
    <col min="4355" max="4355" width="49.875" style="22" customWidth="1"/>
    <col min="4356" max="4356" width="12.625" style="22" customWidth="1"/>
    <col min="4357" max="4357" width="10.75" style="22" customWidth="1"/>
    <col min="4358" max="4358" width="11.625" style="22" customWidth="1"/>
    <col min="4359" max="4606" width="9" style="22"/>
    <col min="4607" max="4607" width="43" style="22" customWidth="1"/>
    <col min="4608" max="4608" width="12.25" style="22" customWidth="1"/>
    <col min="4609" max="4609" width="11.5" style="22" customWidth="1"/>
    <col min="4610" max="4610" width="11.75" style="22" customWidth="1"/>
    <col min="4611" max="4611" width="49.875" style="22" customWidth="1"/>
    <col min="4612" max="4612" width="12.625" style="22" customWidth="1"/>
    <col min="4613" max="4613" width="10.75" style="22" customWidth="1"/>
    <col min="4614" max="4614" width="11.625" style="22" customWidth="1"/>
    <col min="4615" max="4862" width="9" style="22"/>
    <col min="4863" max="4863" width="43" style="22" customWidth="1"/>
    <col min="4864" max="4864" width="12.25" style="22" customWidth="1"/>
    <col min="4865" max="4865" width="11.5" style="22" customWidth="1"/>
    <col min="4866" max="4866" width="11.75" style="22" customWidth="1"/>
    <col min="4867" max="4867" width="49.875" style="22" customWidth="1"/>
    <col min="4868" max="4868" width="12.625" style="22" customWidth="1"/>
    <col min="4869" max="4869" width="10.75" style="22" customWidth="1"/>
    <col min="4870" max="4870" width="11.625" style="22" customWidth="1"/>
    <col min="4871" max="5118" width="9" style="22"/>
    <col min="5119" max="5119" width="43" style="22" customWidth="1"/>
    <col min="5120" max="5120" width="12.25" style="22" customWidth="1"/>
    <col min="5121" max="5121" width="11.5" style="22" customWidth="1"/>
    <col min="5122" max="5122" width="11.75" style="22" customWidth="1"/>
    <col min="5123" max="5123" width="49.875" style="22" customWidth="1"/>
    <col min="5124" max="5124" width="12.625" style="22" customWidth="1"/>
    <col min="5125" max="5125" width="10.75" style="22" customWidth="1"/>
    <col min="5126" max="5126" width="11.625" style="22" customWidth="1"/>
    <col min="5127" max="5374" width="9" style="22"/>
    <col min="5375" max="5375" width="43" style="22" customWidth="1"/>
    <col min="5376" max="5376" width="12.25" style="22" customWidth="1"/>
    <col min="5377" max="5377" width="11.5" style="22" customWidth="1"/>
    <col min="5378" max="5378" width="11.75" style="22" customWidth="1"/>
    <col min="5379" max="5379" width="49.875" style="22" customWidth="1"/>
    <col min="5380" max="5380" width="12.625" style="22" customWidth="1"/>
    <col min="5381" max="5381" width="10.75" style="22" customWidth="1"/>
    <col min="5382" max="5382" width="11.625" style="22" customWidth="1"/>
    <col min="5383" max="5630" width="9" style="22"/>
    <col min="5631" max="5631" width="43" style="22" customWidth="1"/>
    <col min="5632" max="5632" width="12.25" style="22" customWidth="1"/>
    <col min="5633" max="5633" width="11.5" style="22" customWidth="1"/>
    <col min="5634" max="5634" width="11.75" style="22" customWidth="1"/>
    <col min="5635" max="5635" width="49.875" style="22" customWidth="1"/>
    <col min="5636" max="5636" width="12.625" style="22" customWidth="1"/>
    <col min="5637" max="5637" width="10.75" style="22" customWidth="1"/>
    <col min="5638" max="5638" width="11.625" style="22" customWidth="1"/>
    <col min="5639" max="5886" width="9" style="22"/>
    <col min="5887" max="5887" width="43" style="22" customWidth="1"/>
    <col min="5888" max="5888" width="12.25" style="22" customWidth="1"/>
    <col min="5889" max="5889" width="11.5" style="22" customWidth="1"/>
    <col min="5890" max="5890" width="11.75" style="22" customWidth="1"/>
    <col min="5891" max="5891" width="49.875" style="22" customWidth="1"/>
    <col min="5892" max="5892" width="12.625" style="22" customWidth="1"/>
    <col min="5893" max="5893" width="10.75" style="22" customWidth="1"/>
    <col min="5894" max="5894" width="11.625" style="22" customWidth="1"/>
    <col min="5895" max="6142" width="9" style="22"/>
    <col min="6143" max="6143" width="43" style="22" customWidth="1"/>
    <col min="6144" max="6144" width="12.25" style="22" customWidth="1"/>
    <col min="6145" max="6145" width="11.5" style="22" customWidth="1"/>
    <col min="6146" max="6146" width="11.75" style="22" customWidth="1"/>
    <col min="6147" max="6147" width="49.875" style="22" customWidth="1"/>
    <col min="6148" max="6148" width="12.625" style="22" customWidth="1"/>
    <col min="6149" max="6149" width="10.75" style="22" customWidth="1"/>
    <col min="6150" max="6150" width="11.625" style="22" customWidth="1"/>
    <col min="6151" max="6398" width="9" style="22"/>
    <col min="6399" max="6399" width="43" style="22" customWidth="1"/>
    <col min="6400" max="6400" width="12.25" style="22" customWidth="1"/>
    <col min="6401" max="6401" width="11.5" style="22" customWidth="1"/>
    <col min="6402" max="6402" width="11.75" style="22" customWidth="1"/>
    <col min="6403" max="6403" width="49.875" style="22" customWidth="1"/>
    <col min="6404" max="6404" width="12.625" style="22" customWidth="1"/>
    <col min="6405" max="6405" width="10.75" style="22" customWidth="1"/>
    <col min="6406" max="6406" width="11.625" style="22" customWidth="1"/>
    <col min="6407" max="6654" width="9" style="22"/>
    <col min="6655" max="6655" width="43" style="22" customWidth="1"/>
    <col min="6656" max="6656" width="12.25" style="22" customWidth="1"/>
    <col min="6657" max="6657" width="11.5" style="22" customWidth="1"/>
    <col min="6658" max="6658" width="11.75" style="22" customWidth="1"/>
    <col min="6659" max="6659" width="49.875" style="22" customWidth="1"/>
    <col min="6660" max="6660" width="12.625" style="22" customWidth="1"/>
    <col min="6661" max="6661" width="10.75" style="22" customWidth="1"/>
    <col min="6662" max="6662" width="11.625" style="22" customWidth="1"/>
    <col min="6663" max="6910" width="9" style="22"/>
    <col min="6911" max="6911" width="43" style="22" customWidth="1"/>
    <col min="6912" max="6912" width="12.25" style="22" customWidth="1"/>
    <col min="6913" max="6913" width="11.5" style="22" customWidth="1"/>
    <col min="6914" max="6914" width="11.75" style="22" customWidth="1"/>
    <col min="6915" max="6915" width="49.875" style="22" customWidth="1"/>
    <col min="6916" max="6916" width="12.625" style="22" customWidth="1"/>
    <col min="6917" max="6917" width="10.75" style="22" customWidth="1"/>
    <col min="6918" max="6918" width="11.625" style="22" customWidth="1"/>
    <col min="6919" max="7166" width="9" style="22"/>
    <col min="7167" max="7167" width="43" style="22" customWidth="1"/>
    <col min="7168" max="7168" width="12.25" style="22" customWidth="1"/>
    <col min="7169" max="7169" width="11.5" style="22" customWidth="1"/>
    <col min="7170" max="7170" width="11.75" style="22" customWidth="1"/>
    <col min="7171" max="7171" width="49.875" style="22" customWidth="1"/>
    <col min="7172" max="7172" width="12.625" style="22" customWidth="1"/>
    <col min="7173" max="7173" width="10.75" style="22" customWidth="1"/>
    <col min="7174" max="7174" width="11.625" style="22" customWidth="1"/>
    <col min="7175" max="7422" width="9" style="22"/>
    <col min="7423" max="7423" width="43" style="22" customWidth="1"/>
    <col min="7424" max="7424" width="12.25" style="22" customWidth="1"/>
    <col min="7425" max="7425" width="11.5" style="22" customWidth="1"/>
    <col min="7426" max="7426" width="11.75" style="22" customWidth="1"/>
    <col min="7427" max="7427" width="49.875" style="22" customWidth="1"/>
    <col min="7428" max="7428" width="12.625" style="22" customWidth="1"/>
    <col min="7429" max="7429" width="10.75" style="22" customWidth="1"/>
    <col min="7430" max="7430" width="11.625" style="22" customWidth="1"/>
    <col min="7431" max="7678" width="9" style="22"/>
    <col min="7679" max="7679" width="43" style="22" customWidth="1"/>
    <col min="7680" max="7680" width="12.25" style="22" customWidth="1"/>
    <col min="7681" max="7681" width="11.5" style="22" customWidth="1"/>
    <col min="7682" max="7682" width="11.75" style="22" customWidth="1"/>
    <col min="7683" max="7683" width="49.875" style="22" customWidth="1"/>
    <col min="7684" max="7684" width="12.625" style="22" customWidth="1"/>
    <col min="7685" max="7685" width="10.75" style="22" customWidth="1"/>
    <col min="7686" max="7686" width="11.625" style="22" customWidth="1"/>
    <col min="7687" max="7934" width="9" style="22"/>
    <col min="7935" max="7935" width="43" style="22" customWidth="1"/>
    <col min="7936" max="7936" width="12.25" style="22" customWidth="1"/>
    <col min="7937" max="7937" width="11.5" style="22" customWidth="1"/>
    <col min="7938" max="7938" width="11.75" style="22" customWidth="1"/>
    <col min="7939" max="7939" width="49.875" style="22" customWidth="1"/>
    <col min="7940" max="7940" width="12.625" style="22" customWidth="1"/>
    <col min="7941" max="7941" width="10.75" style="22" customWidth="1"/>
    <col min="7942" max="7942" width="11.625" style="22" customWidth="1"/>
    <col min="7943" max="8190" width="9" style="22"/>
    <col min="8191" max="8191" width="43" style="22" customWidth="1"/>
    <col min="8192" max="8192" width="12.25" style="22" customWidth="1"/>
    <col min="8193" max="8193" width="11.5" style="22" customWidth="1"/>
    <col min="8194" max="8194" width="11.75" style="22" customWidth="1"/>
    <col min="8195" max="8195" width="49.875" style="22" customWidth="1"/>
    <col min="8196" max="8196" width="12.625" style="22" customWidth="1"/>
    <col min="8197" max="8197" width="10.75" style="22" customWidth="1"/>
    <col min="8198" max="8198" width="11.625" style="22" customWidth="1"/>
    <col min="8199" max="8446" width="9" style="22"/>
    <col min="8447" max="8447" width="43" style="22" customWidth="1"/>
    <col min="8448" max="8448" width="12.25" style="22" customWidth="1"/>
    <col min="8449" max="8449" width="11.5" style="22" customWidth="1"/>
    <col min="8450" max="8450" width="11.75" style="22" customWidth="1"/>
    <col min="8451" max="8451" width="49.875" style="22" customWidth="1"/>
    <col min="8452" max="8452" width="12.625" style="22" customWidth="1"/>
    <col min="8453" max="8453" width="10.75" style="22" customWidth="1"/>
    <col min="8454" max="8454" width="11.625" style="22" customWidth="1"/>
    <col min="8455" max="8702" width="9" style="22"/>
    <col min="8703" max="8703" width="43" style="22" customWidth="1"/>
    <col min="8704" max="8704" width="12.25" style="22" customWidth="1"/>
    <col min="8705" max="8705" width="11.5" style="22" customWidth="1"/>
    <col min="8706" max="8706" width="11.75" style="22" customWidth="1"/>
    <col min="8707" max="8707" width="49.875" style="22" customWidth="1"/>
    <col min="8708" max="8708" width="12.625" style="22" customWidth="1"/>
    <col min="8709" max="8709" width="10.75" style="22" customWidth="1"/>
    <col min="8710" max="8710" width="11.625" style="22" customWidth="1"/>
    <col min="8711" max="8958" width="9" style="22"/>
    <col min="8959" max="8959" width="43" style="22" customWidth="1"/>
    <col min="8960" max="8960" width="12.25" style="22" customWidth="1"/>
    <col min="8961" max="8961" width="11.5" style="22" customWidth="1"/>
    <col min="8962" max="8962" width="11.75" style="22" customWidth="1"/>
    <col min="8963" max="8963" width="49.875" style="22" customWidth="1"/>
    <col min="8964" max="8964" width="12.625" style="22" customWidth="1"/>
    <col min="8965" max="8965" width="10.75" style="22" customWidth="1"/>
    <col min="8966" max="8966" width="11.625" style="22" customWidth="1"/>
    <col min="8967" max="9214" width="9" style="22"/>
    <col min="9215" max="9215" width="43" style="22" customWidth="1"/>
    <col min="9216" max="9216" width="12.25" style="22" customWidth="1"/>
    <col min="9217" max="9217" width="11.5" style="22" customWidth="1"/>
    <col min="9218" max="9218" width="11.75" style="22" customWidth="1"/>
    <col min="9219" max="9219" width="49.875" style="22" customWidth="1"/>
    <col min="9220" max="9220" width="12.625" style="22" customWidth="1"/>
    <col min="9221" max="9221" width="10.75" style="22" customWidth="1"/>
    <col min="9222" max="9222" width="11.625" style="22" customWidth="1"/>
    <col min="9223" max="9470" width="9" style="22"/>
    <col min="9471" max="9471" width="43" style="22" customWidth="1"/>
    <col min="9472" max="9472" width="12.25" style="22" customWidth="1"/>
    <col min="9473" max="9473" width="11.5" style="22" customWidth="1"/>
    <col min="9474" max="9474" width="11.75" style="22" customWidth="1"/>
    <col min="9475" max="9475" width="49.875" style="22" customWidth="1"/>
    <col min="9476" max="9476" width="12.625" style="22" customWidth="1"/>
    <col min="9477" max="9477" width="10.75" style="22" customWidth="1"/>
    <col min="9478" max="9478" width="11.625" style="22" customWidth="1"/>
    <col min="9479" max="9726" width="9" style="22"/>
    <col min="9727" max="9727" width="43" style="22" customWidth="1"/>
    <col min="9728" max="9728" width="12.25" style="22" customWidth="1"/>
    <col min="9729" max="9729" width="11.5" style="22" customWidth="1"/>
    <col min="9730" max="9730" width="11.75" style="22" customWidth="1"/>
    <col min="9731" max="9731" width="49.875" style="22" customWidth="1"/>
    <col min="9732" max="9732" width="12.625" style="22" customWidth="1"/>
    <col min="9733" max="9733" width="10.75" style="22" customWidth="1"/>
    <col min="9734" max="9734" width="11.625" style="22" customWidth="1"/>
    <col min="9735" max="9982" width="9" style="22"/>
    <col min="9983" max="9983" width="43" style="22" customWidth="1"/>
    <col min="9984" max="9984" width="12.25" style="22" customWidth="1"/>
    <col min="9985" max="9985" width="11.5" style="22" customWidth="1"/>
    <col min="9986" max="9986" width="11.75" style="22" customWidth="1"/>
    <col min="9987" max="9987" width="49.875" style="22" customWidth="1"/>
    <col min="9988" max="9988" width="12.625" style="22" customWidth="1"/>
    <col min="9989" max="9989" width="10.75" style="22" customWidth="1"/>
    <col min="9990" max="9990" width="11.625" style="22" customWidth="1"/>
    <col min="9991" max="10238" width="9" style="22"/>
    <col min="10239" max="10239" width="43" style="22" customWidth="1"/>
    <col min="10240" max="10240" width="12.25" style="22" customWidth="1"/>
    <col min="10241" max="10241" width="11.5" style="22" customWidth="1"/>
    <col min="10242" max="10242" width="11.75" style="22" customWidth="1"/>
    <col min="10243" max="10243" width="49.875" style="22" customWidth="1"/>
    <col min="10244" max="10244" width="12.625" style="22" customWidth="1"/>
    <col min="10245" max="10245" width="10.75" style="22" customWidth="1"/>
    <col min="10246" max="10246" width="11.625" style="22" customWidth="1"/>
    <col min="10247" max="10494" width="9" style="22"/>
    <col min="10495" max="10495" width="43" style="22" customWidth="1"/>
    <col min="10496" max="10496" width="12.25" style="22" customWidth="1"/>
    <col min="10497" max="10497" width="11.5" style="22" customWidth="1"/>
    <col min="10498" max="10498" width="11.75" style="22" customWidth="1"/>
    <col min="10499" max="10499" width="49.875" style="22" customWidth="1"/>
    <col min="10500" max="10500" width="12.625" style="22" customWidth="1"/>
    <col min="10501" max="10501" width="10.75" style="22" customWidth="1"/>
    <col min="10502" max="10502" width="11.625" style="22" customWidth="1"/>
    <col min="10503" max="10750" width="9" style="22"/>
    <col min="10751" max="10751" width="43" style="22" customWidth="1"/>
    <col min="10752" max="10752" width="12.25" style="22" customWidth="1"/>
    <col min="10753" max="10753" width="11.5" style="22" customWidth="1"/>
    <col min="10754" max="10754" width="11.75" style="22" customWidth="1"/>
    <col min="10755" max="10755" width="49.875" style="22" customWidth="1"/>
    <col min="10756" max="10756" width="12.625" style="22" customWidth="1"/>
    <col min="10757" max="10757" width="10.75" style="22" customWidth="1"/>
    <col min="10758" max="10758" width="11.625" style="22" customWidth="1"/>
    <col min="10759" max="11006" width="9" style="22"/>
    <col min="11007" max="11007" width="43" style="22" customWidth="1"/>
    <col min="11008" max="11008" width="12.25" style="22" customWidth="1"/>
    <col min="11009" max="11009" width="11.5" style="22" customWidth="1"/>
    <col min="11010" max="11010" width="11.75" style="22" customWidth="1"/>
    <col min="11011" max="11011" width="49.875" style="22" customWidth="1"/>
    <col min="11012" max="11012" width="12.625" style="22" customWidth="1"/>
    <col min="11013" max="11013" width="10.75" style="22" customWidth="1"/>
    <col min="11014" max="11014" width="11.625" style="22" customWidth="1"/>
    <col min="11015" max="11262" width="9" style="22"/>
    <col min="11263" max="11263" width="43" style="22" customWidth="1"/>
    <col min="11264" max="11264" width="12.25" style="22" customWidth="1"/>
    <col min="11265" max="11265" width="11.5" style="22" customWidth="1"/>
    <col min="11266" max="11266" width="11.75" style="22" customWidth="1"/>
    <col min="11267" max="11267" width="49.875" style="22" customWidth="1"/>
    <col min="11268" max="11268" width="12.625" style="22" customWidth="1"/>
    <col min="11269" max="11269" width="10.75" style="22" customWidth="1"/>
    <col min="11270" max="11270" width="11.625" style="22" customWidth="1"/>
    <col min="11271" max="11518" width="9" style="22"/>
    <col min="11519" max="11519" width="43" style="22" customWidth="1"/>
    <col min="11520" max="11520" width="12.25" style="22" customWidth="1"/>
    <col min="11521" max="11521" width="11.5" style="22" customWidth="1"/>
    <col min="11522" max="11522" width="11.75" style="22" customWidth="1"/>
    <col min="11523" max="11523" width="49.875" style="22" customWidth="1"/>
    <col min="11524" max="11524" width="12.625" style="22" customWidth="1"/>
    <col min="11525" max="11525" width="10.75" style="22" customWidth="1"/>
    <col min="11526" max="11526" width="11.625" style="22" customWidth="1"/>
    <col min="11527" max="11774" width="9" style="22"/>
    <col min="11775" max="11775" width="43" style="22" customWidth="1"/>
    <col min="11776" max="11776" width="12.25" style="22" customWidth="1"/>
    <col min="11777" max="11777" width="11.5" style="22" customWidth="1"/>
    <col min="11778" max="11778" width="11.75" style="22" customWidth="1"/>
    <col min="11779" max="11779" width="49.875" style="22" customWidth="1"/>
    <col min="11780" max="11780" width="12.625" style="22" customWidth="1"/>
    <col min="11781" max="11781" width="10.75" style="22" customWidth="1"/>
    <col min="11782" max="11782" width="11.625" style="22" customWidth="1"/>
    <col min="11783" max="12030" width="9" style="22"/>
    <col min="12031" max="12031" width="43" style="22" customWidth="1"/>
    <col min="12032" max="12032" width="12.25" style="22" customWidth="1"/>
    <col min="12033" max="12033" width="11.5" style="22" customWidth="1"/>
    <col min="12034" max="12034" width="11.75" style="22" customWidth="1"/>
    <col min="12035" max="12035" width="49.875" style="22" customWidth="1"/>
    <col min="12036" max="12036" width="12.625" style="22" customWidth="1"/>
    <col min="12037" max="12037" width="10.75" style="22" customWidth="1"/>
    <col min="12038" max="12038" width="11.625" style="22" customWidth="1"/>
    <col min="12039" max="12286" width="9" style="22"/>
    <col min="12287" max="12287" width="43" style="22" customWidth="1"/>
    <col min="12288" max="12288" width="12.25" style="22" customWidth="1"/>
    <col min="12289" max="12289" width="11.5" style="22" customWidth="1"/>
    <col min="12290" max="12290" width="11.75" style="22" customWidth="1"/>
    <col min="12291" max="12291" width="49.875" style="22" customWidth="1"/>
    <col min="12292" max="12292" width="12.625" style="22" customWidth="1"/>
    <col min="12293" max="12293" width="10.75" style="22" customWidth="1"/>
    <col min="12294" max="12294" width="11.625" style="22" customWidth="1"/>
    <col min="12295" max="12542" width="9" style="22"/>
    <col min="12543" max="12543" width="43" style="22" customWidth="1"/>
    <col min="12544" max="12544" width="12.25" style="22" customWidth="1"/>
    <col min="12545" max="12545" width="11.5" style="22" customWidth="1"/>
    <col min="12546" max="12546" width="11.75" style="22" customWidth="1"/>
    <col min="12547" max="12547" width="49.875" style="22" customWidth="1"/>
    <col min="12548" max="12548" width="12.625" style="22" customWidth="1"/>
    <col min="12549" max="12549" width="10.75" style="22" customWidth="1"/>
    <col min="12550" max="12550" width="11.625" style="22" customWidth="1"/>
    <col min="12551" max="12798" width="9" style="22"/>
    <col min="12799" max="12799" width="43" style="22" customWidth="1"/>
    <col min="12800" max="12800" width="12.25" style="22" customWidth="1"/>
    <col min="12801" max="12801" width="11.5" style="22" customWidth="1"/>
    <col min="12802" max="12802" width="11.75" style="22" customWidth="1"/>
    <col min="12803" max="12803" width="49.875" style="22" customWidth="1"/>
    <col min="12804" max="12804" width="12.625" style="22" customWidth="1"/>
    <col min="12805" max="12805" width="10.75" style="22" customWidth="1"/>
    <col min="12806" max="12806" width="11.625" style="22" customWidth="1"/>
    <col min="12807" max="13054" width="9" style="22"/>
    <col min="13055" max="13055" width="43" style="22" customWidth="1"/>
    <col min="13056" max="13056" width="12.25" style="22" customWidth="1"/>
    <col min="13057" max="13057" width="11.5" style="22" customWidth="1"/>
    <col min="13058" max="13058" width="11.75" style="22" customWidth="1"/>
    <col min="13059" max="13059" width="49.875" style="22" customWidth="1"/>
    <col min="13060" max="13060" width="12.625" style="22" customWidth="1"/>
    <col min="13061" max="13061" width="10.75" style="22" customWidth="1"/>
    <col min="13062" max="13062" width="11.625" style="22" customWidth="1"/>
    <col min="13063" max="13310" width="9" style="22"/>
    <col min="13311" max="13311" width="43" style="22" customWidth="1"/>
    <col min="13312" max="13312" width="12.25" style="22" customWidth="1"/>
    <col min="13313" max="13313" width="11.5" style="22" customWidth="1"/>
    <col min="13314" max="13314" width="11.75" style="22" customWidth="1"/>
    <col min="13315" max="13315" width="49.875" style="22" customWidth="1"/>
    <col min="13316" max="13316" width="12.625" style="22" customWidth="1"/>
    <col min="13317" max="13317" width="10.75" style="22" customWidth="1"/>
    <col min="13318" max="13318" width="11.625" style="22" customWidth="1"/>
    <col min="13319" max="13566" width="9" style="22"/>
    <col min="13567" max="13567" width="43" style="22" customWidth="1"/>
    <col min="13568" max="13568" width="12.25" style="22" customWidth="1"/>
    <col min="13569" max="13569" width="11.5" style="22" customWidth="1"/>
    <col min="13570" max="13570" width="11.75" style="22" customWidth="1"/>
    <col min="13571" max="13571" width="49.875" style="22" customWidth="1"/>
    <col min="13572" max="13572" width="12.625" style="22" customWidth="1"/>
    <col min="13573" max="13573" width="10.75" style="22" customWidth="1"/>
    <col min="13574" max="13574" width="11.625" style="22" customWidth="1"/>
    <col min="13575" max="13822" width="9" style="22"/>
    <col min="13823" max="13823" width="43" style="22" customWidth="1"/>
    <col min="13824" max="13824" width="12.25" style="22" customWidth="1"/>
    <col min="13825" max="13825" width="11.5" style="22" customWidth="1"/>
    <col min="13826" max="13826" width="11.75" style="22" customWidth="1"/>
    <col min="13827" max="13827" width="49.875" style="22" customWidth="1"/>
    <col min="13828" max="13828" width="12.625" style="22" customWidth="1"/>
    <col min="13829" max="13829" width="10.75" style="22" customWidth="1"/>
    <col min="13830" max="13830" width="11.625" style="22" customWidth="1"/>
    <col min="13831" max="14078" width="9" style="22"/>
    <col min="14079" max="14079" width="43" style="22" customWidth="1"/>
    <col min="14080" max="14080" width="12.25" style="22" customWidth="1"/>
    <col min="14081" max="14081" width="11.5" style="22" customWidth="1"/>
    <col min="14082" max="14082" width="11.75" style="22" customWidth="1"/>
    <col min="14083" max="14083" width="49.875" style="22" customWidth="1"/>
    <col min="14084" max="14084" width="12.625" style="22" customWidth="1"/>
    <col min="14085" max="14085" width="10.75" style="22" customWidth="1"/>
    <col min="14086" max="14086" width="11.625" style="22" customWidth="1"/>
    <col min="14087" max="14334" width="9" style="22"/>
    <col min="14335" max="14335" width="43" style="22" customWidth="1"/>
    <col min="14336" max="14336" width="12.25" style="22" customWidth="1"/>
    <col min="14337" max="14337" width="11.5" style="22" customWidth="1"/>
    <col min="14338" max="14338" width="11.75" style="22" customWidth="1"/>
    <col min="14339" max="14339" width="49.875" style="22" customWidth="1"/>
    <col min="14340" max="14340" width="12.625" style="22" customWidth="1"/>
    <col min="14341" max="14341" width="10.75" style="22" customWidth="1"/>
    <col min="14342" max="14342" width="11.625" style="22" customWidth="1"/>
    <col min="14343" max="14590" width="9" style="22"/>
    <col min="14591" max="14591" width="43" style="22" customWidth="1"/>
    <col min="14592" max="14592" width="12.25" style="22" customWidth="1"/>
    <col min="14593" max="14593" width="11.5" style="22" customWidth="1"/>
    <col min="14594" max="14594" width="11.75" style="22" customWidth="1"/>
    <col min="14595" max="14595" width="49.875" style="22" customWidth="1"/>
    <col min="14596" max="14596" width="12.625" style="22" customWidth="1"/>
    <col min="14597" max="14597" width="10.75" style="22" customWidth="1"/>
    <col min="14598" max="14598" width="11.625" style="22" customWidth="1"/>
    <col min="14599" max="14846" width="9" style="22"/>
    <col min="14847" max="14847" width="43" style="22" customWidth="1"/>
    <col min="14848" max="14848" width="12.25" style="22" customWidth="1"/>
    <col min="14849" max="14849" width="11.5" style="22" customWidth="1"/>
    <col min="14850" max="14850" width="11.75" style="22" customWidth="1"/>
    <col min="14851" max="14851" width="49.875" style="22" customWidth="1"/>
    <col min="14852" max="14852" width="12.625" style="22" customWidth="1"/>
    <col min="14853" max="14853" width="10.75" style="22" customWidth="1"/>
    <col min="14854" max="14854" width="11.625" style="22" customWidth="1"/>
    <col min="14855" max="15102" width="9" style="22"/>
    <col min="15103" max="15103" width="43" style="22" customWidth="1"/>
    <col min="15104" max="15104" width="12.25" style="22" customWidth="1"/>
    <col min="15105" max="15105" width="11.5" style="22" customWidth="1"/>
    <col min="15106" max="15106" width="11.75" style="22" customWidth="1"/>
    <col min="15107" max="15107" width="49.875" style="22" customWidth="1"/>
    <col min="15108" max="15108" width="12.625" style="22" customWidth="1"/>
    <col min="15109" max="15109" width="10.75" style="22" customWidth="1"/>
    <col min="15110" max="15110" width="11.625" style="22" customWidth="1"/>
    <col min="15111" max="15358" width="9" style="22"/>
    <col min="15359" max="15359" width="43" style="22" customWidth="1"/>
    <col min="15360" max="15360" width="12.25" style="22" customWidth="1"/>
    <col min="15361" max="15361" width="11.5" style="22" customWidth="1"/>
    <col min="15362" max="15362" width="11.75" style="22" customWidth="1"/>
    <col min="15363" max="15363" width="49.875" style="22" customWidth="1"/>
    <col min="15364" max="15364" width="12.625" style="22" customWidth="1"/>
    <col min="15365" max="15365" width="10.75" style="22" customWidth="1"/>
    <col min="15366" max="15366" width="11.625" style="22" customWidth="1"/>
    <col min="15367" max="15614" width="9" style="22"/>
    <col min="15615" max="15615" width="43" style="22" customWidth="1"/>
    <col min="15616" max="15616" width="12.25" style="22" customWidth="1"/>
    <col min="15617" max="15617" width="11.5" style="22" customWidth="1"/>
    <col min="15618" max="15618" width="11.75" style="22" customWidth="1"/>
    <col min="15619" max="15619" width="49.875" style="22" customWidth="1"/>
    <col min="15620" max="15620" width="12.625" style="22" customWidth="1"/>
    <col min="15621" max="15621" width="10.75" style="22" customWidth="1"/>
    <col min="15622" max="15622" width="11.625" style="22" customWidth="1"/>
    <col min="15623" max="15870" width="9" style="22"/>
    <col min="15871" max="15871" width="43" style="22" customWidth="1"/>
    <col min="15872" max="15872" width="12.25" style="22" customWidth="1"/>
    <col min="15873" max="15873" width="11.5" style="22" customWidth="1"/>
    <col min="15874" max="15874" width="11.75" style="22" customWidth="1"/>
    <col min="15875" max="15875" width="49.875" style="22" customWidth="1"/>
    <col min="15876" max="15876" width="12.625" style="22" customWidth="1"/>
    <col min="15877" max="15877" width="10.75" style="22" customWidth="1"/>
    <col min="15878" max="15878" width="11.625" style="22" customWidth="1"/>
    <col min="15879" max="16126" width="9" style="22"/>
    <col min="16127" max="16127" width="43" style="22" customWidth="1"/>
    <col min="16128" max="16128" width="12.25" style="22" customWidth="1"/>
    <col min="16129" max="16129" width="11.5" style="22" customWidth="1"/>
    <col min="16130" max="16130" width="11.75" style="22" customWidth="1"/>
    <col min="16131" max="16131" width="49.875" style="22" customWidth="1"/>
    <col min="16132" max="16132" width="12.625" style="22" customWidth="1"/>
    <col min="16133" max="16133" width="10.75" style="22" customWidth="1"/>
    <col min="16134" max="16134" width="11.625" style="22" customWidth="1"/>
    <col min="16135" max="16384" width="9" style="22"/>
  </cols>
  <sheetData>
    <row r="1" spans="1:8" s="4" customFormat="1" ht="25.5" customHeight="1">
      <c r="A1" s="4" t="s">
        <v>173</v>
      </c>
      <c r="B1" s="19"/>
      <c r="F1" s="19"/>
    </row>
    <row r="2" spans="1:8" s="23" customFormat="1" ht="26.25" customHeight="1">
      <c r="A2" s="208" t="s">
        <v>234</v>
      </c>
      <c r="B2" s="208"/>
      <c r="C2" s="208"/>
      <c r="D2" s="208"/>
      <c r="E2" s="208"/>
      <c r="F2" s="208"/>
      <c r="G2" s="208"/>
      <c r="H2" s="208"/>
    </row>
    <row r="3" spans="1:8" ht="16.5" customHeight="1" thickBot="1">
      <c r="A3" s="23"/>
      <c r="H3" s="24" t="s">
        <v>56</v>
      </c>
    </row>
    <row r="4" spans="1:8" s="25" customFormat="1" ht="20.100000000000001" customHeight="1">
      <c r="A4" s="209" t="s">
        <v>57</v>
      </c>
      <c r="B4" s="210"/>
      <c r="C4" s="210"/>
      <c r="D4" s="210"/>
      <c r="E4" s="210" t="s">
        <v>58</v>
      </c>
      <c r="F4" s="210"/>
      <c r="G4" s="210"/>
      <c r="H4" s="211"/>
    </row>
    <row r="5" spans="1:8" s="28" customFormat="1" ht="33" customHeight="1">
      <c r="A5" s="26" t="s">
        <v>3</v>
      </c>
      <c r="B5" s="72" t="s">
        <v>106</v>
      </c>
      <c r="C5" s="27" t="s">
        <v>4</v>
      </c>
      <c r="D5" s="6" t="s">
        <v>5</v>
      </c>
      <c r="E5" s="27" t="s">
        <v>3</v>
      </c>
      <c r="F5" s="72" t="s">
        <v>106</v>
      </c>
      <c r="G5" s="27" t="s">
        <v>4</v>
      </c>
      <c r="H5" s="7" t="s">
        <v>5</v>
      </c>
    </row>
    <row r="6" spans="1:8" s="25" customFormat="1" ht="20.100000000000001" customHeight="1">
      <c r="A6" s="128" t="s">
        <v>59</v>
      </c>
      <c r="B6" s="129">
        <v>1041000</v>
      </c>
      <c r="C6" s="130">
        <v>-310400</v>
      </c>
      <c r="D6" s="129">
        <f>SUM(B6:C6)</f>
        <v>730600</v>
      </c>
      <c r="E6" s="140" t="s">
        <v>60</v>
      </c>
      <c r="F6" s="129"/>
      <c r="G6" s="131"/>
      <c r="H6" s="141">
        <f>SUM(F6:G6)</f>
        <v>0</v>
      </c>
    </row>
    <row r="7" spans="1:8" s="25" customFormat="1" ht="20.100000000000001" customHeight="1">
      <c r="A7" s="128" t="s">
        <v>61</v>
      </c>
      <c r="B7" s="129">
        <v>1100</v>
      </c>
      <c r="C7" s="130">
        <v>0</v>
      </c>
      <c r="D7" s="129">
        <f t="shared" ref="D7:D12" si="0">SUM(B7:C7)</f>
        <v>1100</v>
      </c>
      <c r="E7" s="140" t="s">
        <v>62</v>
      </c>
      <c r="F7" s="129"/>
      <c r="G7" s="131"/>
      <c r="H7" s="141">
        <f t="shared" ref="H7:H22" si="1">SUM(F7:G7)</f>
        <v>0</v>
      </c>
    </row>
    <row r="8" spans="1:8" s="25" customFormat="1" ht="20.100000000000001" customHeight="1">
      <c r="A8" s="128" t="s">
        <v>63</v>
      </c>
      <c r="B8" s="131">
        <v>70000</v>
      </c>
      <c r="C8" s="130">
        <v>-1500</v>
      </c>
      <c r="D8" s="129">
        <f t="shared" si="0"/>
        <v>68500</v>
      </c>
      <c r="E8" s="140" t="s">
        <v>64</v>
      </c>
      <c r="F8" s="129">
        <f>SUM(F9:F12)</f>
        <v>1011460</v>
      </c>
      <c r="G8" s="130">
        <f>SUM(G9:G12)</f>
        <v>-459379</v>
      </c>
      <c r="H8" s="141">
        <f t="shared" si="1"/>
        <v>552081</v>
      </c>
    </row>
    <row r="9" spans="1:8" s="25" customFormat="1" ht="20.100000000000001" customHeight="1">
      <c r="A9" s="128" t="s">
        <v>65</v>
      </c>
      <c r="B9" s="131">
        <v>21100</v>
      </c>
      <c r="C9" s="130">
        <v>0</v>
      </c>
      <c r="D9" s="129">
        <f t="shared" si="0"/>
        <v>21100</v>
      </c>
      <c r="E9" s="140" t="s">
        <v>66</v>
      </c>
      <c r="F9" s="129">
        <v>935500</v>
      </c>
      <c r="G9" s="136">
        <f>-426501-17400</f>
        <v>-443901</v>
      </c>
      <c r="H9" s="141">
        <f t="shared" si="1"/>
        <v>491599</v>
      </c>
    </row>
    <row r="10" spans="1:8" s="25" customFormat="1" ht="20.100000000000001" customHeight="1">
      <c r="A10" s="128" t="s">
        <v>67</v>
      </c>
      <c r="B10" s="131">
        <v>13000</v>
      </c>
      <c r="C10" s="130">
        <v>2200</v>
      </c>
      <c r="D10" s="129">
        <f t="shared" si="0"/>
        <v>15200</v>
      </c>
      <c r="E10" s="140" t="s">
        <v>68</v>
      </c>
      <c r="F10" s="129">
        <v>56000</v>
      </c>
      <c r="G10" s="136">
        <f>-54330+40000</f>
        <v>-14330</v>
      </c>
      <c r="H10" s="141">
        <f t="shared" si="1"/>
        <v>41670</v>
      </c>
    </row>
    <row r="11" spans="1:8" s="25" customFormat="1" ht="20.100000000000001" customHeight="1">
      <c r="A11" s="128" t="s">
        <v>69</v>
      </c>
      <c r="B11" s="131">
        <v>1200</v>
      </c>
      <c r="C11" s="130">
        <v>0</v>
      </c>
      <c r="D11" s="129">
        <f t="shared" si="0"/>
        <v>1200</v>
      </c>
      <c r="E11" s="140" t="s">
        <v>70</v>
      </c>
      <c r="F11" s="131">
        <v>17760</v>
      </c>
      <c r="G11" s="136">
        <v>-48</v>
      </c>
      <c r="H11" s="141">
        <f t="shared" si="1"/>
        <v>17712</v>
      </c>
    </row>
    <row r="12" spans="1:8" s="25" customFormat="1" ht="20.100000000000001" customHeight="1">
      <c r="A12" s="128" t="s">
        <v>71</v>
      </c>
      <c r="B12" s="131">
        <v>28200</v>
      </c>
      <c r="C12" s="130">
        <v>8300</v>
      </c>
      <c r="D12" s="129">
        <f t="shared" si="0"/>
        <v>36500</v>
      </c>
      <c r="E12" s="140" t="s">
        <v>72</v>
      </c>
      <c r="F12" s="131">
        <v>2200</v>
      </c>
      <c r="G12" s="136">
        <v>-1100</v>
      </c>
      <c r="H12" s="141">
        <f t="shared" si="1"/>
        <v>1100</v>
      </c>
    </row>
    <row r="13" spans="1:8" s="25" customFormat="1" ht="20.100000000000001" customHeight="1">
      <c r="A13" s="128"/>
      <c r="B13" s="131"/>
      <c r="C13" s="130"/>
      <c r="D13" s="129"/>
      <c r="E13" s="140" t="s">
        <v>73</v>
      </c>
      <c r="F13" s="131">
        <f>SUM(F14)</f>
        <v>0</v>
      </c>
      <c r="G13" s="136">
        <f>SUM(G14)</f>
        <v>0</v>
      </c>
      <c r="H13" s="141">
        <f t="shared" si="1"/>
        <v>0</v>
      </c>
    </row>
    <row r="14" spans="1:8" s="25" customFormat="1" ht="20.100000000000001" customHeight="1">
      <c r="A14" s="128"/>
      <c r="B14" s="131"/>
      <c r="C14" s="131"/>
      <c r="D14" s="129"/>
      <c r="E14" s="140" t="s">
        <v>74</v>
      </c>
      <c r="F14" s="131">
        <v>0</v>
      </c>
      <c r="G14" s="136">
        <v>0</v>
      </c>
      <c r="H14" s="141">
        <f t="shared" si="1"/>
        <v>0</v>
      </c>
    </row>
    <row r="15" spans="1:8" s="25" customFormat="1" ht="20.100000000000001" customHeight="1">
      <c r="A15" s="128"/>
      <c r="B15" s="131"/>
      <c r="C15" s="131"/>
      <c r="D15" s="129"/>
      <c r="E15" s="140" t="s">
        <v>75</v>
      </c>
      <c r="F15" s="131">
        <f>SUM(F16)</f>
        <v>0</v>
      </c>
      <c r="G15" s="131">
        <f>SUM(G16)</f>
        <v>131062</v>
      </c>
      <c r="H15" s="141">
        <f t="shared" si="1"/>
        <v>131062</v>
      </c>
    </row>
    <row r="16" spans="1:8" s="25" customFormat="1" ht="20.100000000000001" customHeight="1">
      <c r="A16" s="128"/>
      <c r="B16" s="131"/>
      <c r="C16" s="131"/>
      <c r="D16" s="129"/>
      <c r="E16" s="140" t="s">
        <v>76</v>
      </c>
      <c r="F16" s="131">
        <v>0</v>
      </c>
      <c r="G16" s="136">
        <v>131062</v>
      </c>
      <c r="H16" s="141">
        <f t="shared" si="1"/>
        <v>131062</v>
      </c>
    </row>
    <row r="17" spans="1:9" s="25" customFormat="1" ht="20.100000000000001" customHeight="1">
      <c r="A17" s="128"/>
      <c r="B17" s="131"/>
      <c r="C17" s="131"/>
      <c r="D17" s="129"/>
      <c r="E17" s="140" t="s">
        <v>77</v>
      </c>
      <c r="F17" s="131">
        <f>SUM(F18:F20)</f>
        <v>419440</v>
      </c>
      <c r="G17" s="136">
        <f t="shared" ref="G17:H17" si="2">SUM(G18:G20)</f>
        <v>39184</v>
      </c>
      <c r="H17" s="141">
        <f t="shared" si="2"/>
        <v>458624</v>
      </c>
    </row>
    <row r="18" spans="1:9" s="25" customFormat="1" ht="20.100000000000001" customHeight="1">
      <c r="A18" s="128"/>
      <c r="B18" s="131"/>
      <c r="C18" s="131"/>
      <c r="D18" s="129"/>
      <c r="E18" s="142" t="s">
        <v>78</v>
      </c>
      <c r="F18" s="131">
        <v>394200</v>
      </c>
      <c r="G18" s="136">
        <v>49604</v>
      </c>
      <c r="H18" s="141">
        <f t="shared" si="1"/>
        <v>443804</v>
      </c>
    </row>
    <row r="19" spans="1:9" s="25" customFormat="1" ht="20.100000000000001" customHeight="1">
      <c r="A19" s="128"/>
      <c r="B19" s="131"/>
      <c r="C19" s="131"/>
      <c r="D19" s="129"/>
      <c r="E19" s="142" t="s">
        <v>79</v>
      </c>
      <c r="F19" s="131">
        <v>2140</v>
      </c>
      <c r="G19" s="136">
        <v>-355</v>
      </c>
      <c r="H19" s="141">
        <f t="shared" si="1"/>
        <v>1785</v>
      </c>
    </row>
    <row r="20" spans="1:9" s="25" customFormat="1" ht="20.100000000000001" customHeight="1">
      <c r="A20" s="128"/>
      <c r="B20" s="131"/>
      <c r="C20" s="131"/>
      <c r="D20" s="129">
        <f t="shared" ref="D20:D30" si="3">B20+C20</f>
        <v>0</v>
      </c>
      <c r="E20" s="142" t="s">
        <v>80</v>
      </c>
      <c r="F20" s="131">
        <v>23100</v>
      </c>
      <c r="G20" s="136">
        <v>-10065</v>
      </c>
      <c r="H20" s="141">
        <f t="shared" si="1"/>
        <v>13035</v>
      </c>
    </row>
    <row r="21" spans="1:9" s="25" customFormat="1" ht="20.100000000000001" customHeight="1">
      <c r="A21" s="29"/>
      <c r="B21" s="131"/>
      <c r="C21" s="131"/>
      <c r="D21" s="129">
        <f t="shared" si="3"/>
        <v>0</v>
      </c>
      <c r="E21" s="143" t="s">
        <v>81</v>
      </c>
      <c r="F21" s="131">
        <v>256800</v>
      </c>
      <c r="G21" s="136">
        <f>G22</f>
        <v>-34483</v>
      </c>
      <c r="H21" s="141">
        <f t="shared" si="1"/>
        <v>222317</v>
      </c>
    </row>
    <row r="22" spans="1:9" s="25" customFormat="1" ht="20.100000000000001" customHeight="1">
      <c r="A22" s="29"/>
      <c r="B22" s="129"/>
      <c r="C22" s="129"/>
      <c r="D22" s="129">
        <f t="shared" si="3"/>
        <v>0</v>
      </c>
      <c r="E22" s="143" t="s">
        <v>82</v>
      </c>
      <c r="F22" s="131">
        <v>256800</v>
      </c>
      <c r="G22" s="136">
        <v>-34483</v>
      </c>
      <c r="H22" s="141">
        <f t="shared" si="1"/>
        <v>222317</v>
      </c>
    </row>
    <row r="23" spans="1:9" s="25" customFormat="1" ht="20.100000000000001" customHeight="1">
      <c r="A23" s="132"/>
      <c r="B23" s="131"/>
      <c r="C23" s="131"/>
      <c r="D23" s="129">
        <f t="shared" si="3"/>
        <v>0</v>
      </c>
      <c r="E23" s="143"/>
      <c r="F23" s="131"/>
      <c r="G23" s="131"/>
      <c r="H23" s="141">
        <f t="shared" ref="H23:H30" si="4">F23+G23</f>
        <v>0</v>
      </c>
    </row>
    <row r="24" spans="1:9" s="47" customFormat="1" ht="20.100000000000001" customHeight="1">
      <c r="A24" s="133" t="s">
        <v>83</v>
      </c>
      <c r="B24" s="134">
        <f>SUM(B6:B12)</f>
        <v>1175600</v>
      </c>
      <c r="C24" s="135">
        <f>SUM(C6:C12)</f>
        <v>-301400</v>
      </c>
      <c r="D24" s="134">
        <f>SUM(D6:D22)</f>
        <v>874200</v>
      </c>
      <c r="E24" s="144" t="s">
        <v>84</v>
      </c>
      <c r="F24" s="145">
        <f>SUM(F6,F8,F13,F15,F17,F21)</f>
        <v>1687700</v>
      </c>
      <c r="G24" s="146">
        <f>SUM(G6,G8,G13,G15,G17,G21)</f>
        <v>-323616</v>
      </c>
      <c r="H24" s="147">
        <f t="shared" ref="H24" si="5">SUM(H6,H8,H13,H15,H17,H21)</f>
        <v>1364084</v>
      </c>
    </row>
    <row r="25" spans="1:9" s="30" customFormat="1" ht="20.100000000000001" customHeight="1">
      <c r="A25" s="128" t="s">
        <v>85</v>
      </c>
      <c r="B25" s="129">
        <v>2045</v>
      </c>
      <c r="C25" s="136">
        <v>135562</v>
      </c>
      <c r="D25" s="129">
        <f t="shared" ref="D25:D28" si="6">SUM(B25:C25)</f>
        <v>137607</v>
      </c>
      <c r="E25" s="148" t="s">
        <v>86</v>
      </c>
      <c r="F25" s="131"/>
      <c r="G25" s="131"/>
      <c r="H25" s="141">
        <f t="shared" si="4"/>
        <v>0</v>
      </c>
    </row>
    <row r="26" spans="1:9" s="30" customFormat="1" ht="20.100000000000001" customHeight="1">
      <c r="A26" s="132" t="s">
        <v>87</v>
      </c>
      <c r="B26" s="129">
        <v>209645</v>
      </c>
      <c r="C26" s="136">
        <v>-16134</v>
      </c>
      <c r="D26" s="129">
        <f t="shared" si="6"/>
        <v>193511</v>
      </c>
      <c r="E26" s="148" t="s">
        <v>88</v>
      </c>
      <c r="F26" s="131">
        <v>273</v>
      </c>
      <c r="G26" s="131">
        <v>147194</v>
      </c>
      <c r="H26" s="141">
        <f t="shared" si="4"/>
        <v>147467</v>
      </c>
    </row>
    <row r="27" spans="1:9" s="30" customFormat="1" ht="20.100000000000001" customHeight="1">
      <c r="A27" s="128" t="s">
        <v>89</v>
      </c>
      <c r="B27" s="129">
        <v>163943</v>
      </c>
      <c r="C27" s="131"/>
      <c r="D27" s="129">
        <f t="shared" si="6"/>
        <v>163943</v>
      </c>
      <c r="E27" s="143" t="s">
        <v>90</v>
      </c>
      <c r="F27" s="131"/>
      <c r="G27" s="131">
        <v>503610</v>
      </c>
      <c r="H27" s="141">
        <f t="shared" si="4"/>
        <v>503610</v>
      </c>
    </row>
    <row r="28" spans="1:9" s="30" customFormat="1" ht="20.100000000000001" customHeight="1">
      <c r="A28" s="128" t="s">
        <v>91</v>
      </c>
      <c r="B28" s="129">
        <v>780000</v>
      </c>
      <c r="C28" s="129">
        <v>1036000</v>
      </c>
      <c r="D28" s="129">
        <f t="shared" si="6"/>
        <v>1816000</v>
      </c>
      <c r="E28" s="143" t="s">
        <v>92</v>
      </c>
      <c r="F28" s="131">
        <v>414000</v>
      </c>
      <c r="G28" s="131">
        <v>694000</v>
      </c>
      <c r="H28" s="141">
        <f t="shared" si="4"/>
        <v>1108000</v>
      </c>
    </row>
    <row r="29" spans="1:9" s="30" customFormat="1" ht="20.100000000000001" customHeight="1">
      <c r="A29" s="128"/>
      <c r="B29" s="129"/>
      <c r="C29" s="129"/>
      <c r="D29" s="129">
        <f t="shared" si="3"/>
        <v>0</v>
      </c>
      <c r="E29" s="143" t="s">
        <v>93</v>
      </c>
      <c r="F29" s="131">
        <v>229260</v>
      </c>
      <c r="G29" s="136">
        <v>-167160</v>
      </c>
      <c r="H29" s="141">
        <f t="shared" si="4"/>
        <v>62100</v>
      </c>
    </row>
    <row r="30" spans="1:9" s="30" customFormat="1" ht="20.100000000000001" customHeight="1">
      <c r="A30" s="128"/>
      <c r="B30" s="129"/>
      <c r="C30" s="129"/>
      <c r="D30" s="129">
        <f t="shared" si="3"/>
        <v>0</v>
      </c>
      <c r="E30" s="143"/>
      <c r="F30" s="131"/>
      <c r="G30" s="131"/>
      <c r="H30" s="141">
        <f t="shared" si="4"/>
        <v>0</v>
      </c>
    </row>
    <row r="31" spans="1:9" s="47" customFormat="1" ht="20.100000000000001" customHeight="1" thickBot="1">
      <c r="A31" s="137" t="s">
        <v>94</v>
      </c>
      <c r="B31" s="138">
        <f>SUM(B24:B30)</f>
        <v>2331233</v>
      </c>
      <c r="C31" s="139">
        <f t="shared" ref="C31:D31" si="7">SUM(C24:C30)</f>
        <v>854028</v>
      </c>
      <c r="D31" s="138">
        <f t="shared" si="7"/>
        <v>3185261</v>
      </c>
      <c r="E31" s="149" t="s">
        <v>95</v>
      </c>
      <c r="F31" s="138">
        <f>SUM(F24:F30)</f>
        <v>2331233</v>
      </c>
      <c r="G31" s="139">
        <f t="shared" ref="G31:H31" si="8">SUM(G24:G30)</f>
        <v>854028</v>
      </c>
      <c r="H31" s="150">
        <f t="shared" si="8"/>
        <v>3185261</v>
      </c>
      <c r="I31" s="47">
        <f>D31-H31</f>
        <v>0</v>
      </c>
    </row>
    <row r="32" spans="1:9" s="31" customFormat="1"/>
  </sheetData>
  <mergeCells count="3">
    <mergeCell ref="A2:H2"/>
    <mergeCell ref="A4:D4"/>
    <mergeCell ref="E4:H4"/>
  </mergeCells>
  <phoneticPr fontId="2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Zeros="0" zoomScale="80" zoomScaleNormal="80" workbookViewId="0">
      <selection activeCell="M20" sqref="M20"/>
    </sheetView>
  </sheetViews>
  <sheetFormatPr defaultColWidth="9" defaultRowHeight="14.25"/>
  <cols>
    <col min="1" max="1" width="50.625" style="22" customWidth="1"/>
    <col min="2" max="4" width="15.625" style="22" customWidth="1"/>
    <col min="5" max="5" width="50.625" style="22" customWidth="1"/>
    <col min="6" max="8" width="15.625" style="22" customWidth="1"/>
    <col min="9" max="256" width="9" style="22"/>
    <col min="257" max="257" width="43" style="22" customWidth="1"/>
    <col min="258" max="258" width="12.25" style="22" customWidth="1"/>
    <col min="259" max="259" width="11.5" style="22" customWidth="1"/>
    <col min="260" max="260" width="11.75" style="22" customWidth="1"/>
    <col min="261" max="261" width="49.875" style="22" customWidth="1"/>
    <col min="262" max="262" width="12.625" style="22" customWidth="1"/>
    <col min="263" max="263" width="10.75" style="22" customWidth="1"/>
    <col min="264" max="264" width="11.625" style="22" customWidth="1"/>
    <col min="265" max="512" width="9" style="22"/>
    <col min="513" max="513" width="43" style="22" customWidth="1"/>
    <col min="514" max="514" width="12.25" style="22" customWidth="1"/>
    <col min="515" max="515" width="11.5" style="22" customWidth="1"/>
    <col min="516" max="516" width="11.75" style="22" customWidth="1"/>
    <col min="517" max="517" width="49.875" style="22" customWidth="1"/>
    <col min="518" max="518" width="12.625" style="22" customWidth="1"/>
    <col min="519" max="519" width="10.75" style="22" customWidth="1"/>
    <col min="520" max="520" width="11.625" style="22" customWidth="1"/>
    <col min="521" max="768" width="9" style="22"/>
    <col min="769" max="769" width="43" style="22" customWidth="1"/>
    <col min="770" max="770" width="12.25" style="22" customWidth="1"/>
    <col min="771" max="771" width="11.5" style="22" customWidth="1"/>
    <col min="772" max="772" width="11.75" style="22" customWidth="1"/>
    <col min="773" max="773" width="49.875" style="22" customWidth="1"/>
    <col min="774" max="774" width="12.625" style="22" customWidth="1"/>
    <col min="775" max="775" width="10.75" style="22" customWidth="1"/>
    <col min="776" max="776" width="11.625" style="22" customWidth="1"/>
    <col min="777" max="1024" width="9" style="22"/>
    <col min="1025" max="1025" width="43" style="22" customWidth="1"/>
    <col min="1026" max="1026" width="12.25" style="22" customWidth="1"/>
    <col min="1027" max="1027" width="11.5" style="22" customWidth="1"/>
    <col min="1028" max="1028" width="11.75" style="22" customWidth="1"/>
    <col min="1029" max="1029" width="49.875" style="22" customWidth="1"/>
    <col min="1030" max="1030" width="12.625" style="22" customWidth="1"/>
    <col min="1031" max="1031" width="10.75" style="22" customWidth="1"/>
    <col min="1032" max="1032" width="11.625" style="22" customWidth="1"/>
    <col min="1033" max="1280" width="9" style="22"/>
    <col min="1281" max="1281" width="43" style="22" customWidth="1"/>
    <col min="1282" max="1282" width="12.25" style="22" customWidth="1"/>
    <col min="1283" max="1283" width="11.5" style="22" customWidth="1"/>
    <col min="1284" max="1284" width="11.75" style="22" customWidth="1"/>
    <col min="1285" max="1285" width="49.875" style="22" customWidth="1"/>
    <col min="1286" max="1286" width="12.625" style="22" customWidth="1"/>
    <col min="1287" max="1287" width="10.75" style="22" customWidth="1"/>
    <col min="1288" max="1288" width="11.625" style="22" customWidth="1"/>
    <col min="1289" max="1536" width="9" style="22"/>
    <col min="1537" max="1537" width="43" style="22" customWidth="1"/>
    <col min="1538" max="1538" width="12.25" style="22" customWidth="1"/>
    <col min="1539" max="1539" width="11.5" style="22" customWidth="1"/>
    <col min="1540" max="1540" width="11.75" style="22" customWidth="1"/>
    <col min="1541" max="1541" width="49.875" style="22" customWidth="1"/>
    <col min="1542" max="1542" width="12.625" style="22" customWidth="1"/>
    <col min="1543" max="1543" width="10.75" style="22" customWidth="1"/>
    <col min="1544" max="1544" width="11.625" style="22" customWidth="1"/>
    <col min="1545" max="1792" width="9" style="22"/>
    <col min="1793" max="1793" width="43" style="22" customWidth="1"/>
    <col min="1794" max="1794" width="12.25" style="22" customWidth="1"/>
    <col min="1795" max="1795" width="11.5" style="22" customWidth="1"/>
    <col min="1796" max="1796" width="11.75" style="22" customWidth="1"/>
    <col min="1797" max="1797" width="49.875" style="22" customWidth="1"/>
    <col min="1798" max="1798" width="12.625" style="22" customWidth="1"/>
    <col min="1799" max="1799" width="10.75" style="22" customWidth="1"/>
    <col min="1800" max="1800" width="11.625" style="22" customWidth="1"/>
    <col min="1801" max="2048" width="9" style="22"/>
    <col min="2049" max="2049" width="43" style="22" customWidth="1"/>
    <col min="2050" max="2050" width="12.25" style="22" customWidth="1"/>
    <col min="2051" max="2051" width="11.5" style="22" customWidth="1"/>
    <col min="2052" max="2052" width="11.75" style="22" customWidth="1"/>
    <col min="2053" max="2053" width="49.875" style="22" customWidth="1"/>
    <col min="2054" max="2054" width="12.625" style="22" customWidth="1"/>
    <col min="2055" max="2055" width="10.75" style="22" customWidth="1"/>
    <col min="2056" max="2056" width="11.625" style="22" customWidth="1"/>
    <col min="2057" max="2304" width="9" style="22"/>
    <col min="2305" max="2305" width="43" style="22" customWidth="1"/>
    <col min="2306" max="2306" width="12.25" style="22" customWidth="1"/>
    <col min="2307" max="2307" width="11.5" style="22" customWidth="1"/>
    <col min="2308" max="2308" width="11.75" style="22" customWidth="1"/>
    <col min="2309" max="2309" width="49.875" style="22" customWidth="1"/>
    <col min="2310" max="2310" width="12.625" style="22" customWidth="1"/>
    <col min="2311" max="2311" width="10.75" style="22" customWidth="1"/>
    <col min="2312" max="2312" width="11.625" style="22" customWidth="1"/>
    <col min="2313" max="2560" width="9" style="22"/>
    <col min="2561" max="2561" width="43" style="22" customWidth="1"/>
    <col min="2562" max="2562" width="12.25" style="22" customWidth="1"/>
    <col min="2563" max="2563" width="11.5" style="22" customWidth="1"/>
    <col min="2564" max="2564" width="11.75" style="22" customWidth="1"/>
    <col min="2565" max="2565" width="49.875" style="22" customWidth="1"/>
    <col min="2566" max="2566" width="12.625" style="22" customWidth="1"/>
    <col min="2567" max="2567" width="10.75" style="22" customWidth="1"/>
    <col min="2568" max="2568" width="11.625" style="22" customWidth="1"/>
    <col min="2569" max="2816" width="9" style="22"/>
    <col min="2817" max="2817" width="43" style="22" customWidth="1"/>
    <col min="2818" max="2818" width="12.25" style="22" customWidth="1"/>
    <col min="2819" max="2819" width="11.5" style="22" customWidth="1"/>
    <col min="2820" max="2820" width="11.75" style="22" customWidth="1"/>
    <col min="2821" max="2821" width="49.875" style="22" customWidth="1"/>
    <col min="2822" max="2822" width="12.625" style="22" customWidth="1"/>
    <col min="2823" max="2823" width="10.75" style="22" customWidth="1"/>
    <col min="2824" max="2824" width="11.625" style="22" customWidth="1"/>
    <col min="2825" max="3072" width="9" style="22"/>
    <col min="3073" max="3073" width="43" style="22" customWidth="1"/>
    <col min="3074" max="3074" width="12.25" style="22" customWidth="1"/>
    <col min="3075" max="3075" width="11.5" style="22" customWidth="1"/>
    <col min="3076" max="3076" width="11.75" style="22" customWidth="1"/>
    <col min="3077" max="3077" width="49.875" style="22" customWidth="1"/>
    <col min="3078" max="3078" width="12.625" style="22" customWidth="1"/>
    <col min="3079" max="3079" width="10.75" style="22" customWidth="1"/>
    <col min="3080" max="3080" width="11.625" style="22" customWidth="1"/>
    <col min="3081" max="3328" width="9" style="22"/>
    <col min="3329" max="3329" width="43" style="22" customWidth="1"/>
    <col min="3330" max="3330" width="12.25" style="22" customWidth="1"/>
    <col min="3331" max="3331" width="11.5" style="22" customWidth="1"/>
    <col min="3332" max="3332" width="11.75" style="22" customWidth="1"/>
    <col min="3333" max="3333" width="49.875" style="22" customWidth="1"/>
    <col min="3334" max="3334" width="12.625" style="22" customWidth="1"/>
    <col min="3335" max="3335" width="10.75" style="22" customWidth="1"/>
    <col min="3336" max="3336" width="11.625" style="22" customWidth="1"/>
    <col min="3337" max="3584" width="9" style="22"/>
    <col min="3585" max="3585" width="43" style="22" customWidth="1"/>
    <col min="3586" max="3586" width="12.25" style="22" customWidth="1"/>
    <col min="3587" max="3587" width="11.5" style="22" customWidth="1"/>
    <col min="3588" max="3588" width="11.75" style="22" customWidth="1"/>
    <col min="3589" max="3589" width="49.875" style="22" customWidth="1"/>
    <col min="3590" max="3590" width="12.625" style="22" customWidth="1"/>
    <col min="3591" max="3591" width="10.75" style="22" customWidth="1"/>
    <col min="3592" max="3592" width="11.625" style="22" customWidth="1"/>
    <col min="3593" max="3840" width="9" style="22"/>
    <col min="3841" max="3841" width="43" style="22" customWidth="1"/>
    <col min="3842" max="3842" width="12.25" style="22" customWidth="1"/>
    <col min="3843" max="3843" width="11.5" style="22" customWidth="1"/>
    <col min="3844" max="3844" width="11.75" style="22" customWidth="1"/>
    <col min="3845" max="3845" width="49.875" style="22" customWidth="1"/>
    <col min="3846" max="3846" width="12.625" style="22" customWidth="1"/>
    <col min="3847" max="3847" width="10.75" style="22" customWidth="1"/>
    <col min="3848" max="3848" width="11.625" style="22" customWidth="1"/>
    <col min="3849" max="4096" width="9" style="22"/>
    <col min="4097" max="4097" width="43" style="22" customWidth="1"/>
    <col min="4098" max="4098" width="12.25" style="22" customWidth="1"/>
    <col min="4099" max="4099" width="11.5" style="22" customWidth="1"/>
    <col min="4100" max="4100" width="11.75" style="22" customWidth="1"/>
    <col min="4101" max="4101" width="49.875" style="22" customWidth="1"/>
    <col min="4102" max="4102" width="12.625" style="22" customWidth="1"/>
    <col min="4103" max="4103" width="10.75" style="22" customWidth="1"/>
    <col min="4104" max="4104" width="11.625" style="22" customWidth="1"/>
    <col min="4105" max="4352" width="9" style="22"/>
    <col min="4353" max="4353" width="43" style="22" customWidth="1"/>
    <col min="4354" max="4354" width="12.25" style="22" customWidth="1"/>
    <col min="4355" max="4355" width="11.5" style="22" customWidth="1"/>
    <col min="4356" max="4356" width="11.75" style="22" customWidth="1"/>
    <col min="4357" max="4357" width="49.875" style="22" customWidth="1"/>
    <col min="4358" max="4358" width="12.625" style="22" customWidth="1"/>
    <col min="4359" max="4359" width="10.75" style="22" customWidth="1"/>
    <col min="4360" max="4360" width="11.625" style="22" customWidth="1"/>
    <col min="4361" max="4608" width="9" style="22"/>
    <col min="4609" max="4609" width="43" style="22" customWidth="1"/>
    <col min="4610" max="4610" width="12.25" style="22" customWidth="1"/>
    <col min="4611" max="4611" width="11.5" style="22" customWidth="1"/>
    <col min="4612" max="4612" width="11.75" style="22" customWidth="1"/>
    <col min="4613" max="4613" width="49.875" style="22" customWidth="1"/>
    <col min="4614" max="4614" width="12.625" style="22" customWidth="1"/>
    <col min="4615" max="4615" width="10.75" style="22" customWidth="1"/>
    <col min="4616" max="4616" width="11.625" style="22" customWidth="1"/>
    <col min="4617" max="4864" width="9" style="22"/>
    <col min="4865" max="4865" width="43" style="22" customWidth="1"/>
    <col min="4866" max="4866" width="12.25" style="22" customWidth="1"/>
    <col min="4867" max="4867" width="11.5" style="22" customWidth="1"/>
    <col min="4868" max="4868" width="11.75" style="22" customWidth="1"/>
    <col min="4869" max="4869" width="49.875" style="22" customWidth="1"/>
    <col min="4870" max="4870" width="12.625" style="22" customWidth="1"/>
    <col min="4871" max="4871" width="10.75" style="22" customWidth="1"/>
    <col min="4872" max="4872" width="11.625" style="22" customWidth="1"/>
    <col min="4873" max="5120" width="9" style="22"/>
    <col min="5121" max="5121" width="43" style="22" customWidth="1"/>
    <col min="5122" max="5122" width="12.25" style="22" customWidth="1"/>
    <col min="5123" max="5123" width="11.5" style="22" customWidth="1"/>
    <col min="5124" max="5124" width="11.75" style="22" customWidth="1"/>
    <col min="5125" max="5125" width="49.875" style="22" customWidth="1"/>
    <col min="5126" max="5126" width="12.625" style="22" customWidth="1"/>
    <col min="5127" max="5127" width="10.75" style="22" customWidth="1"/>
    <col min="5128" max="5128" width="11.625" style="22" customWidth="1"/>
    <col min="5129" max="5376" width="9" style="22"/>
    <col min="5377" max="5377" width="43" style="22" customWidth="1"/>
    <col min="5378" max="5378" width="12.25" style="22" customWidth="1"/>
    <col min="5379" max="5379" width="11.5" style="22" customWidth="1"/>
    <col min="5380" max="5380" width="11.75" style="22" customWidth="1"/>
    <col min="5381" max="5381" width="49.875" style="22" customWidth="1"/>
    <col min="5382" max="5382" width="12.625" style="22" customWidth="1"/>
    <col min="5383" max="5383" width="10.75" style="22" customWidth="1"/>
    <col min="5384" max="5384" width="11.625" style="22" customWidth="1"/>
    <col min="5385" max="5632" width="9" style="22"/>
    <col min="5633" max="5633" width="43" style="22" customWidth="1"/>
    <col min="5634" max="5634" width="12.25" style="22" customWidth="1"/>
    <col min="5635" max="5635" width="11.5" style="22" customWidth="1"/>
    <col min="5636" max="5636" width="11.75" style="22" customWidth="1"/>
    <col min="5637" max="5637" width="49.875" style="22" customWidth="1"/>
    <col min="5638" max="5638" width="12.625" style="22" customWidth="1"/>
    <col min="5639" max="5639" width="10.75" style="22" customWidth="1"/>
    <col min="5640" max="5640" width="11.625" style="22" customWidth="1"/>
    <col min="5641" max="5888" width="9" style="22"/>
    <col min="5889" max="5889" width="43" style="22" customWidth="1"/>
    <col min="5890" max="5890" width="12.25" style="22" customWidth="1"/>
    <col min="5891" max="5891" width="11.5" style="22" customWidth="1"/>
    <col min="5892" max="5892" width="11.75" style="22" customWidth="1"/>
    <col min="5893" max="5893" width="49.875" style="22" customWidth="1"/>
    <col min="5894" max="5894" width="12.625" style="22" customWidth="1"/>
    <col min="5895" max="5895" width="10.75" style="22" customWidth="1"/>
    <col min="5896" max="5896" width="11.625" style="22" customWidth="1"/>
    <col min="5897" max="6144" width="9" style="22"/>
    <col min="6145" max="6145" width="43" style="22" customWidth="1"/>
    <col min="6146" max="6146" width="12.25" style="22" customWidth="1"/>
    <col min="6147" max="6147" width="11.5" style="22" customWidth="1"/>
    <col min="6148" max="6148" width="11.75" style="22" customWidth="1"/>
    <col min="6149" max="6149" width="49.875" style="22" customWidth="1"/>
    <col min="6150" max="6150" width="12.625" style="22" customWidth="1"/>
    <col min="6151" max="6151" width="10.75" style="22" customWidth="1"/>
    <col min="6152" max="6152" width="11.625" style="22" customWidth="1"/>
    <col min="6153" max="6400" width="9" style="22"/>
    <col min="6401" max="6401" width="43" style="22" customWidth="1"/>
    <col min="6402" max="6402" width="12.25" style="22" customWidth="1"/>
    <col min="6403" max="6403" width="11.5" style="22" customWidth="1"/>
    <col min="6404" max="6404" width="11.75" style="22" customWidth="1"/>
    <col min="6405" max="6405" width="49.875" style="22" customWidth="1"/>
    <col min="6406" max="6406" width="12.625" style="22" customWidth="1"/>
    <col min="6407" max="6407" width="10.75" style="22" customWidth="1"/>
    <col min="6408" max="6408" width="11.625" style="22" customWidth="1"/>
    <col min="6409" max="6656" width="9" style="22"/>
    <col min="6657" max="6657" width="43" style="22" customWidth="1"/>
    <col min="6658" max="6658" width="12.25" style="22" customWidth="1"/>
    <col min="6659" max="6659" width="11.5" style="22" customWidth="1"/>
    <col min="6660" max="6660" width="11.75" style="22" customWidth="1"/>
    <col min="6661" max="6661" width="49.875" style="22" customWidth="1"/>
    <col min="6662" max="6662" width="12.625" style="22" customWidth="1"/>
    <col min="6663" max="6663" width="10.75" style="22" customWidth="1"/>
    <col min="6664" max="6664" width="11.625" style="22" customWidth="1"/>
    <col min="6665" max="6912" width="9" style="22"/>
    <col min="6913" max="6913" width="43" style="22" customWidth="1"/>
    <col min="6914" max="6914" width="12.25" style="22" customWidth="1"/>
    <col min="6915" max="6915" width="11.5" style="22" customWidth="1"/>
    <col min="6916" max="6916" width="11.75" style="22" customWidth="1"/>
    <col min="6917" max="6917" width="49.875" style="22" customWidth="1"/>
    <col min="6918" max="6918" width="12.625" style="22" customWidth="1"/>
    <col min="6919" max="6919" width="10.75" style="22" customWidth="1"/>
    <col min="6920" max="6920" width="11.625" style="22" customWidth="1"/>
    <col min="6921" max="7168" width="9" style="22"/>
    <col min="7169" max="7169" width="43" style="22" customWidth="1"/>
    <col min="7170" max="7170" width="12.25" style="22" customWidth="1"/>
    <col min="7171" max="7171" width="11.5" style="22" customWidth="1"/>
    <col min="7172" max="7172" width="11.75" style="22" customWidth="1"/>
    <col min="7173" max="7173" width="49.875" style="22" customWidth="1"/>
    <col min="7174" max="7174" width="12.625" style="22" customWidth="1"/>
    <col min="7175" max="7175" width="10.75" style="22" customWidth="1"/>
    <col min="7176" max="7176" width="11.625" style="22" customWidth="1"/>
    <col min="7177" max="7424" width="9" style="22"/>
    <col min="7425" max="7425" width="43" style="22" customWidth="1"/>
    <col min="7426" max="7426" width="12.25" style="22" customWidth="1"/>
    <col min="7427" max="7427" width="11.5" style="22" customWidth="1"/>
    <col min="7428" max="7428" width="11.75" style="22" customWidth="1"/>
    <col min="7429" max="7429" width="49.875" style="22" customWidth="1"/>
    <col min="7430" max="7430" width="12.625" style="22" customWidth="1"/>
    <col min="7431" max="7431" width="10.75" style="22" customWidth="1"/>
    <col min="7432" max="7432" width="11.625" style="22" customWidth="1"/>
    <col min="7433" max="7680" width="9" style="22"/>
    <col min="7681" max="7681" width="43" style="22" customWidth="1"/>
    <col min="7682" max="7682" width="12.25" style="22" customWidth="1"/>
    <col min="7683" max="7683" width="11.5" style="22" customWidth="1"/>
    <col min="7684" max="7684" width="11.75" style="22" customWidth="1"/>
    <col min="7685" max="7685" width="49.875" style="22" customWidth="1"/>
    <col min="7686" max="7686" width="12.625" style="22" customWidth="1"/>
    <col min="7687" max="7687" width="10.75" style="22" customWidth="1"/>
    <col min="7688" max="7688" width="11.625" style="22" customWidth="1"/>
    <col min="7689" max="7936" width="9" style="22"/>
    <col min="7937" max="7937" width="43" style="22" customWidth="1"/>
    <col min="7938" max="7938" width="12.25" style="22" customWidth="1"/>
    <col min="7939" max="7939" width="11.5" style="22" customWidth="1"/>
    <col min="7940" max="7940" width="11.75" style="22" customWidth="1"/>
    <col min="7941" max="7941" width="49.875" style="22" customWidth="1"/>
    <col min="7942" max="7942" width="12.625" style="22" customWidth="1"/>
    <col min="7943" max="7943" width="10.75" style="22" customWidth="1"/>
    <col min="7944" max="7944" width="11.625" style="22" customWidth="1"/>
    <col min="7945" max="8192" width="9" style="22"/>
    <col min="8193" max="8193" width="43" style="22" customWidth="1"/>
    <col min="8194" max="8194" width="12.25" style="22" customWidth="1"/>
    <col min="8195" max="8195" width="11.5" style="22" customWidth="1"/>
    <col min="8196" max="8196" width="11.75" style="22" customWidth="1"/>
    <col min="8197" max="8197" width="49.875" style="22" customWidth="1"/>
    <col min="8198" max="8198" width="12.625" style="22" customWidth="1"/>
    <col min="8199" max="8199" width="10.75" style="22" customWidth="1"/>
    <col min="8200" max="8200" width="11.625" style="22" customWidth="1"/>
    <col min="8201" max="8448" width="9" style="22"/>
    <col min="8449" max="8449" width="43" style="22" customWidth="1"/>
    <col min="8450" max="8450" width="12.25" style="22" customWidth="1"/>
    <col min="8451" max="8451" width="11.5" style="22" customWidth="1"/>
    <col min="8452" max="8452" width="11.75" style="22" customWidth="1"/>
    <col min="8453" max="8453" width="49.875" style="22" customWidth="1"/>
    <col min="8454" max="8454" width="12.625" style="22" customWidth="1"/>
    <col min="8455" max="8455" width="10.75" style="22" customWidth="1"/>
    <col min="8456" max="8456" width="11.625" style="22" customWidth="1"/>
    <col min="8457" max="8704" width="9" style="22"/>
    <col min="8705" max="8705" width="43" style="22" customWidth="1"/>
    <col min="8706" max="8706" width="12.25" style="22" customWidth="1"/>
    <col min="8707" max="8707" width="11.5" style="22" customWidth="1"/>
    <col min="8708" max="8708" width="11.75" style="22" customWidth="1"/>
    <col min="8709" max="8709" width="49.875" style="22" customWidth="1"/>
    <col min="8710" max="8710" width="12.625" style="22" customWidth="1"/>
    <col min="8711" max="8711" width="10.75" style="22" customWidth="1"/>
    <col min="8712" max="8712" width="11.625" style="22" customWidth="1"/>
    <col min="8713" max="8960" width="9" style="22"/>
    <col min="8961" max="8961" width="43" style="22" customWidth="1"/>
    <col min="8962" max="8962" width="12.25" style="22" customWidth="1"/>
    <col min="8963" max="8963" width="11.5" style="22" customWidth="1"/>
    <col min="8964" max="8964" width="11.75" style="22" customWidth="1"/>
    <col min="8965" max="8965" width="49.875" style="22" customWidth="1"/>
    <col min="8966" max="8966" width="12.625" style="22" customWidth="1"/>
    <col min="8967" max="8967" width="10.75" style="22" customWidth="1"/>
    <col min="8968" max="8968" width="11.625" style="22" customWidth="1"/>
    <col min="8969" max="9216" width="9" style="22"/>
    <col min="9217" max="9217" width="43" style="22" customWidth="1"/>
    <col min="9218" max="9218" width="12.25" style="22" customWidth="1"/>
    <col min="9219" max="9219" width="11.5" style="22" customWidth="1"/>
    <col min="9220" max="9220" width="11.75" style="22" customWidth="1"/>
    <col min="9221" max="9221" width="49.875" style="22" customWidth="1"/>
    <col min="9222" max="9222" width="12.625" style="22" customWidth="1"/>
    <col min="9223" max="9223" width="10.75" style="22" customWidth="1"/>
    <col min="9224" max="9224" width="11.625" style="22" customWidth="1"/>
    <col min="9225" max="9472" width="9" style="22"/>
    <col min="9473" max="9473" width="43" style="22" customWidth="1"/>
    <col min="9474" max="9474" width="12.25" style="22" customWidth="1"/>
    <col min="9475" max="9475" width="11.5" style="22" customWidth="1"/>
    <col min="9476" max="9476" width="11.75" style="22" customWidth="1"/>
    <col min="9477" max="9477" width="49.875" style="22" customWidth="1"/>
    <col min="9478" max="9478" width="12.625" style="22" customWidth="1"/>
    <col min="9479" max="9479" width="10.75" style="22" customWidth="1"/>
    <col min="9480" max="9480" width="11.625" style="22" customWidth="1"/>
    <col min="9481" max="9728" width="9" style="22"/>
    <col min="9729" max="9729" width="43" style="22" customWidth="1"/>
    <col min="9730" max="9730" width="12.25" style="22" customWidth="1"/>
    <col min="9731" max="9731" width="11.5" style="22" customWidth="1"/>
    <col min="9732" max="9732" width="11.75" style="22" customWidth="1"/>
    <col min="9733" max="9733" width="49.875" style="22" customWidth="1"/>
    <col min="9734" max="9734" width="12.625" style="22" customWidth="1"/>
    <col min="9735" max="9735" width="10.75" style="22" customWidth="1"/>
    <col min="9736" max="9736" width="11.625" style="22" customWidth="1"/>
    <col min="9737" max="9984" width="9" style="22"/>
    <col min="9985" max="9985" width="43" style="22" customWidth="1"/>
    <col min="9986" max="9986" width="12.25" style="22" customWidth="1"/>
    <col min="9987" max="9987" width="11.5" style="22" customWidth="1"/>
    <col min="9988" max="9988" width="11.75" style="22" customWidth="1"/>
    <col min="9989" max="9989" width="49.875" style="22" customWidth="1"/>
    <col min="9990" max="9990" width="12.625" style="22" customWidth="1"/>
    <col min="9991" max="9991" width="10.75" style="22" customWidth="1"/>
    <col min="9992" max="9992" width="11.625" style="22" customWidth="1"/>
    <col min="9993" max="10240" width="9" style="22"/>
    <col min="10241" max="10241" width="43" style="22" customWidth="1"/>
    <col min="10242" max="10242" width="12.25" style="22" customWidth="1"/>
    <col min="10243" max="10243" width="11.5" style="22" customWidth="1"/>
    <col min="10244" max="10244" width="11.75" style="22" customWidth="1"/>
    <col min="10245" max="10245" width="49.875" style="22" customWidth="1"/>
    <col min="10246" max="10246" width="12.625" style="22" customWidth="1"/>
    <col min="10247" max="10247" width="10.75" style="22" customWidth="1"/>
    <col min="10248" max="10248" width="11.625" style="22" customWidth="1"/>
    <col min="10249" max="10496" width="9" style="22"/>
    <col min="10497" max="10497" width="43" style="22" customWidth="1"/>
    <col min="10498" max="10498" width="12.25" style="22" customWidth="1"/>
    <col min="10499" max="10499" width="11.5" style="22" customWidth="1"/>
    <col min="10500" max="10500" width="11.75" style="22" customWidth="1"/>
    <col min="10501" max="10501" width="49.875" style="22" customWidth="1"/>
    <col min="10502" max="10502" width="12.625" style="22" customWidth="1"/>
    <col min="10503" max="10503" width="10.75" style="22" customWidth="1"/>
    <col min="10504" max="10504" width="11.625" style="22" customWidth="1"/>
    <col min="10505" max="10752" width="9" style="22"/>
    <col min="10753" max="10753" width="43" style="22" customWidth="1"/>
    <col min="10754" max="10754" width="12.25" style="22" customWidth="1"/>
    <col min="10755" max="10755" width="11.5" style="22" customWidth="1"/>
    <col min="10756" max="10756" width="11.75" style="22" customWidth="1"/>
    <col min="10757" max="10757" width="49.875" style="22" customWidth="1"/>
    <col min="10758" max="10758" width="12.625" style="22" customWidth="1"/>
    <col min="10759" max="10759" width="10.75" style="22" customWidth="1"/>
    <col min="10760" max="10760" width="11.625" style="22" customWidth="1"/>
    <col min="10761" max="11008" width="9" style="22"/>
    <col min="11009" max="11009" width="43" style="22" customWidth="1"/>
    <col min="11010" max="11010" width="12.25" style="22" customWidth="1"/>
    <col min="11011" max="11011" width="11.5" style="22" customWidth="1"/>
    <col min="11012" max="11012" width="11.75" style="22" customWidth="1"/>
    <col min="11013" max="11013" width="49.875" style="22" customWidth="1"/>
    <col min="11014" max="11014" width="12.625" style="22" customWidth="1"/>
    <col min="11015" max="11015" width="10.75" style="22" customWidth="1"/>
    <col min="11016" max="11016" width="11.625" style="22" customWidth="1"/>
    <col min="11017" max="11264" width="9" style="22"/>
    <col min="11265" max="11265" width="43" style="22" customWidth="1"/>
    <col min="11266" max="11266" width="12.25" style="22" customWidth="1"/>
    <col min="11267" max="11267" width="11.5" style="22" customWidth="1"/>
    <col min="11268" max="11268" width="11.75" style="22" customWidth="1"/>
    <col min="11269" max="11269" width="49.875" style="22" customWidth="1"/>
    <col min="11270" max="11270" width="12.625" style="22" customWidth="1"/>
    <col min="11271" max="11271" width="10.75" style="22" customWidth="1"/>
    <col min="11272" max="11272" width="11.625" style="22" customWidth="1"/>
    <col min="11273" max="11520" width="9" style="22"/>
    <col min="11521" max="11521" width="43" style="22" customWidth="1"/>
    <col min="11522" max="11522" width="12.25" style="22" customWidth="1"/>
    <col min="11523" max="11523" width="11.5" style="22" customWidth="1"/>
    <col min="11524" max="11524" width="11.75" style="22" customWidth="1"/>
    <col min="11525" max="11525" width="49.875" style="22" customWidth="1"/>
    <col min="11526" max="11526" width="12.625" style="22" customWidth="1"/>
    <col min="11527" max="11527" width="10.75" style="22" customWidth="1"/>
    <col min="11528" max="11528" width="11.625" style="22" customWidth="1"/>
    <col min="11529" max="11776" width="9" style="22"/>
    <col min="11777" max="11777" width="43" style="22" customWidth="1"/>
    <col min="11778" max="11778" width="12.25" style="22" customWidth="1"/>
    <col min="11779" max="11779" width="11.5" style="22" customWidth="1"/>
    <col min="11780" max="11780" width="11.75" style="22" customWidth="1"/>
    <col min="11781" max="11781" width="49.875" style="22" customWidth="1"/>
    <col min="11782" max="11782" width="12.625" style="22" customWidth="1"/>
    <col min="11783" max="11783" width="10.75" style="22" customWidth="1"/>
    <col min="11784" max="11784" width="11.625" style="22" customWidth="1"/>
    <col min="11785" max="12032" width="9" style="22"/>
    <col min="12033" max="12033" width="43" style="22" customWidth="1"/>
    <col min="12034" max="12034" width="12.25" style="22" customWidth="1"/>
    <col min="12035" max="12035" width="11.5" style="22" customWidth="1"/>
    <col min="12036" max="12036" width="11.75" style="22" customWidth="1"/>
    <col min="12037" max="12037" width="49.875" style="22" customWidth="1"/>
    <col min="12038" max="12038" width="12.625" style="22" customWidth="1"/>
    <col min="12039" max="12039" width="10.75" style="22" customWidth="1"/>
    <col min="12040" max="12040" width="11.625" style="22" customWidth="1"/>
    <col min="12041" max="12288" width="9" style="22"/>
    <col min="12289" max="12289" width="43" style="22" customWidth="1"/>
    <col min="12290" max="12290" width="12.25" style="22" customWidth="1"/>
    <col min="12291" max="12291" width="11.5" style="22" customWidth="1"/>
    <col min="12292" max="12292" width="11.75" style="22" customWidth="1"/>
    <col min="12293" max="12293" width="49.875" style="22" customWidth="1"/>
    <col min="12294" max="12294" width="12.625" style="22" customWidth="1"/>
    <col min="12295" max="12295" width="10.75" style="22" customWidth="1"/>
    <col min="12296" max="12296" width="11.625" style="22" customWidth="1"/>
    <col min="12297" max="12544" width="9" style="22"/>
    <col min="12545" max="12545" width="43" style="22" customWidth="1"/>
    <col min="12546" max="12546" width="12.25" style="22" customWidth="1"/>
    <col min="12547" max="12547" width="11.5" style="22" customWidth="1"/>
    <col min="12548" max="12548" width="11.75" style="22" customWidth="1"/>
    <col min="12549" max="12549" width="49.875" style="22" customWidth="1"/>
    <col min="12550" max="12550" width="12.625" style="22" customWidth="1"/>
    <col min="12551" max="12551" width="10.75" style="22" customWidth="1"/>
    <col min="12552" max="12552" width="11.625" style="22" customWidth="1"/>
    <col min="12553" max="12800" width="9" style="22"/>
    <col min="12801" max="12801" width="43" style="22" customWidth="1"/>
    <col min="12802" max="12802" width="12.25" style="22" customWidth="1"/>
    <col min="12803" max="12803" width="11.5" style="22" customWidth="1"/>
    <col min="12804" max="12804" width="11.75" style="22" customWidth="1"/>
    <col min="12805" max="12805" width="49.875" style="22" customWidth="1"/>
    <col min="12806" max="12806" width="12.625" style="22" customWidth="1"/>
    <col min="12807" max="12807" width="10.75" style="22" customWidth="1"/>
    <col min="12808" max="12808" width="11.625" style="22" customWidth="1"/>
    <col min="12809" max="13056" width="9" style="22"/>
    <col min="13057" max="13057" width="43" style="22" customWidth="1"/>
    <col min="13058" max="13058" width="12.25" style="22" customWidth="1"/>
    <col min="13059" max="13059" width="11.5" style="22" customWidth="1"/>
    <col min="13060" max="13060" width="11.75" style="22" customWidth="1"/>
    <col min="13061" max="13061" width="49.875" style="22" customWidth="1"/>
    <col min="13062" max="13062" width="12.625" style="22" customWidth="1"/>
    <col min="13063" max="13063" width="10.75" style="22" customWidth="1"/>
    <col min="13064" max="13064" width="11.625" style="22" customWidth="1"/>
    <col min="13065" max="13312" width="9" style="22"/>
    <col min="13313" max="13313" width="43" style="22" customWidth="1"/>
    <col min="13314" max="13314" width="12.25" style="22" customWidth="1"/>
    <col min="13315" max="13315" width="11.5" style="22" customWidth="1"/>
    <col min="13316" max="13316" width="11.75" style="22" customWidth="1"/>
    <col min="13317" max="13317" width="49.875" style="22" customWidth="1"/>
    <col min="13318" max="13318" width="12.625" style="22" customWidth="1"/>
    <col min="13319" max="13319" width="10.75" style="22" customWidth="1"/>
    <col min="13320" max="13320" width="11.625" style="22" customWidth="1"/>
    <col min="13321" max="13568" width="9" style="22"/>
    <col min="13569" max="13569" width="43" style="22" customWidth="1"/>
    <col min="13570" max="13570" width="12.25" style="22" customWidth="1"/>
    <col min="13571" max="13571" width="11.5" style="22" customWidth="1"/>
    <col min="13572" max="13572" width="11.75" style="22" customWidth="1"/>
    <col min="13573" max="13573" width="49.875" style="22" customWidth="1"/>
    <col min="13574" max="13574" width="12.625" style="22" customWidth="1"/>
    <col min="13575" max="13575" width="10.75" style="22" customWidth="1"/>
    <col min="13576" max="13576" width="11.625" style="22" customWidth="1"/>
    <col min="13577" max="13824" width="9" style="22"/>
    <col min="13825" max="13825" width="43" style="22" customWidth="1"/>
    <col min="13826" max="13826" width="12.25" style="22" customWidth="1"/>
    <col min="13827" max="13827" width="11.5" style="22" customWidth="1"/>
    <col min="13828" max="13828" width="11.75" style="22" customWidth="1"/>
    <col min="13829" max="13829" width="49.875" style="22" customWidth="1"/>
    <col min="13830" max="13830" width="12.625" style="22" customWidth="1"/>
    <col min="13831" max="13831" width="10.75" style="22" customWidth="1"/>
    <col min="13832" max="13832" width="11.625" style="22" customWidth="1"/>
    <col min="13833" max="14080" width="9" style="22"/>
    <col min="14081" max="14081" width="43" style="22" customWidth="1"/>
    <col min="14082" max="14082" width="12.25" style="22" customWidth="1"/>
    <col min="14083" max="14083" width="11.5" style="22" customWidth="1"/>
    <col min="14084" max="14084" width="11.75" style="22" customWidth="1"/>
    <col min="14085" max="14085" width="49.875" style="22" customWidth="1"/>
    <col min="14086" max="14086" width="12.625" style="22" customWidth="1"/>
    <col min="14087" max="14087" width="10.75" style="22" customWidth="1"/>
    <col min="14088" max="14088" width="11.625" style="22" customWidth="1"/>
    <col min="14089" max="14336" width="9" style="22"/>
    <col min="14337" max="14337" width="43" style="22" customWidth="1"/>
    <col min="14338" max="14338" width="12.25" style="22" customWidth="1"/>
    <col min="14339" max="14339" width="11.5" style="22" customWidth="1"/>
    <col min="14340" max="14340" width="11.75" style="22" customWidth="1"/>
    <col min="14341" max="14341" width="49.875" style="22" customWidth="1"/>
    <col min="14342" max="14342" width="12.625" style="22" customWidth="1"/>
    <col min="14343" max="14343" width="10.75" style="22" customWidth="1"/>
    <col min="14344" max="14344" width="11.625" style="22" customWidth="1"/>
    <col min="14345" max="14592" width="9" style="22"/>
    <col min="14593" max="14593" width="43" style="22" customWidth="1"/>
    <col min="14594" max="14594" width="12.25" style="22" customWidth="1"/>
    <col min="14595" max="14595" width="11.5" style="22" customWidth="1"/>
    <col min="14596" max="14596" width="11.75" style="22" customWidth="1"/>
    <col min="14597" max="14597" width="49.875" style="22" customWidth="1"/>
    <col min="14598" max="14598" width="12.625" style="22" customWidth="1"/>
    <col min="14599" max="14599" width="10.75" style="22" customWidth="1"/>
    <col min="14600" max="14600" width="11.625" style="22" customWidth="1"/>
    <col min="14601" max="14848" width="9" style="22"/>
    <col min="14849" max="14849" width="43" style="22" customWidth="1"/>
    <col min="14850" max="14850" width="12.25" style="22" customWidth="1"/>
    <col min="14851" max="14851" width="11.5" style="22" customWidth="1"/>
    <col min="14852" max="14852" width="11.75" style="22" customWidth="1"/>
    <col min="14853" max="14853" width="49.875" style="22" customWidth="1"/>
    <col min="14854" max="14854" width="12.625" style="22" customWidth="1"/>
    <col min="14855" max="14855" width="10.75" style="22" customWidth="1"/>
    <col min="14856" max="14856" width="11.625" style="22" customWidth="1"/>
    <col min="14857" max="15104" width="9" style="22"/>
    <col min="15105" max="15105" width="43" style="22" customWidth="1"/>
    <col min="15106" max="15106" width="12.25" style="22" customWidth="1"/>
    <col min="15107" max="15107" width="11.5" style="22" customWidth="1"/>
    <col min="15108" max="15108" width="11.75" style="22" customWidth="1"/>
    <col min="15109" max="15109" width="49.875" style="22" customWidth="1"/>
    <col min="15110" max="15110" width="12.625" style="22" customWidth="1"/>
    <col min="15111" max="15111" width="10.75" style="22" customWidth="1"/>
    <col min="15112" max="15112" width="11.625" style="22" customWidth="1"/>
    <col min="15113" max="15360" width="9" style="22"/>
    <col min="15361" max="15361" width="43" style="22" customWidth="1"/>
    <col min="15362" max="15362" width="12.25" style="22" customWidth="1"/>
    <col min="15363" max="15363" width="11.5" style="22" customWidth="1"/>
    <col min="15364" max="15364" width="11.75" style="22" customWidth="1"/>
    <col min="15365" max="15365" width="49.875" style="22" customWidth="1"/>
    <col min="15366" max="15366" width="12.625" style="22" customWidth="1"/>
    <col min="15367" max="15367" width="10.75" style="22" customWidth="1"/>
    <col min="15368" max="15368" width="11.625" style="22" customWidth="1"/>
    <col min="15369" max="15616" width="9" style="22"/>
    <col min="15617" max="15617" width="43" style="22" customWidth="1"/>
    <col min="15618" max="15618" width="12.25" style="22" customWidth="1"/>
    <col min="15619" max="15619" width="11.5" style="22" customWidth="1"/>
    <col min="15620" max="15620" width="11.75" style="22" customWidth="1"/>
    <col min="15621" max="15621" width="49.875" style="22" customWidth="1"/>
    <col min="15622" max="15622" width="12.625" style="22" customWidth="1"/>
    <col min="15623" max="15623" width="10.75" style="22" customWidth="1"/>
    <col min="15624" max="15624" width="11.625" style="22" customWidth="1"/>
    <col min="15625" max="15872" width="9" style="22"/>
    <col min="15873" max="15873" width="43" style="22" customWidth="1"/>
    <col min="15874" max="15874" width="12.25" style="22" customWidth="1"/>
    <col min="15875" max="15875" width="11.5" style="22" customWidth="1"/>
    <col min="15876" max="15876" width="11.75" style="22" customWidth="1"/>
    <col min="15877" max="15877" width="49.875" style="22" customWidth="1"/>
    <col min="15878" max="15878" width="12.625" style="22" customWidth="1"/>
    <col min="15879" max="15879" width="10.75" style="22" customWidth="1"/>
    <col min="15880" max="15880" width="11.625" style="22" customWidth="1"/>
    <col min="15881" max="16128" width="9" style="22"/>
    <col min="16129" max="16129" width="43" style="22" customWidth="1"/>
    <col min="16130" max="16130" width="12.25" style="22" customWidth="1"/>
    <col min="16131" max="16131" width="11.5" style="22" customWidth="1"/>
    <col min="16132" max="16132" width="11.75" style="22" customWidth="1"/>
    <col min="16133" max="16133" width="49.875" style="22" customWidth="1"/>
    <col min="16134" max="16134" width="12.625" style="22" customWidth="1"/>
    <col min="16135" max="16135" width="10.75" style="22" customWidth="1"/>
    <col min="16136" max="16136" width="11.625" style="22" customWidth="1"/>
    <col min="16137" max="16384" width="9" style="22"/>
  </cols>
  <sheetData>
    <row r="1" spans="1:8" s="4" customFormat="1" ht="25.5" customHeight="1">
      <c r="A1" s="4" t="s">
        <v>227</v>
      </c>
      <c r="B1" s="19"/>
      <c r="F1" s="19"/>
    </row>
    <row r="2" spans="1:8" s="23" customFormat="1" ht="26.25" customHeight="1">
      <c r="A2" s="208" t="s">
        <v>235</v>
      </c>
      <c r="B2" s="208"/>
      <c r="C2" s="208"/>
      <c r="D2" s="208"/>
      <c r="E2" s="208"/>
      <c r="F2" s="208"/>
      <c r="G2" s="208"/>
      <c r="H2" s="208"/>
    </row>
    <row r="3" spans="1:8" ht="16.5" customHeight="1" thickBot="1">
      <c r="A3" s="23"/>
      <c r="H3" s="24" t="s">
        <v>180</v>
      </c>
    </row>
    <row r="4" spans="1:8" s="25" customFormat="1" ht="20.100000000000001" customHeight="1">
      <c r="A4" s="209" t="s">
        <v>217</v>
      </c>
      <c r="B4" s="210"/>
      <c r="C4" s="210"/>
      <c r="D4" s="210"/>
      <c r="E4" s="210" t="s">
        <v>218</v>
      </c>
      <c r="F4" s="210"/>
      <c r="G4" s="210"/>
      <c r="H4" s="211"/>
    </row>
    <row r="5" spans="1:8" s="28" customFormat="1" ht="20.100000000000001" customHeight="1">
      <c r="A5" s="26" t="s">
        <v>219</v>
      </c>
      <c r="B5" s="27" t="s">
        <v>184</v>
      </c>
      <c r="C5" s="27" t="s">
        <v>185</v>
      </c>
      <c r="D5" s="27" t="s">
        <v>220</v>
      </c>
      <c r="E5" s="27" t="s">
        <v>219</v>
      </c>
      <c r="F5" s="27" t="s">
        <v>184</v>
      </c>
      <c r="G5" s="27" t="s">
        <v>185</v>
      </c>
      <c r="H5" s="118" t="s">
        <v>220</v>
      </c>
    </row>
    <row r="6" spans="1:8" s="151" customFormat="1" ht="20.100000000000001" customHeight="1">
      <c r="A6" s="128" t="s">
        <v>59</v>
      </c>
      <c r="B6" s="129">
        <v>2247</v>
      </c>
      <c r="C6" s="120">
        <v>-2247</v>
      </c>
      <c r="D6" s="129">
        <f>SUM(B6:C6)</f>
        <v>0</v>
      </c>
      <c r="E6" s="140" t="s">
        <v>60</v>
      </c>
      <c r="F6" s="129"/>
      <c r="G6" s="131"/>
      <c r="H6" s="141">
        <f>SUM(F6:G6)</f>
        <v>0</v>
      </c>
    </row>
    <row r="7" spans="1:8" s="151" customFormat="1" ht="20.100000000000001" customHeight="1">
      <c r="A7" s="128" t="s">
        <v>61</v>
      </c>
      <c r="B7" s="129">
        <v>0</v>
      </c>
      <c r="C7" s="129">
        <v>0</v>
      </c>
      <c r="D7" s="129">
        <f t="shared" ref="D7:D11" si="0">SUM(B7:C7)</f>
        <v>0</v>
      </c>
      <c r="E7" s="140" t="s">
        <v>62</v>
      </c>
      <c r="F7" s="129"/>
      <c r="G7" s="131"/>
      <c r="H7" s="141">
        <f t="shared" ref="H7:H22" si="1">SUM(F7:G7)</f>
        <v>0</v>
      </c>
    </row>
    <row r="8" spans="1:8" s="151" customFormat="1" ht="20.100000000000001" customHeight="1">
      <c r="A8" s="128" t="s">
        <v>63</v>
      </c>
      <c r="B8" s="131">
        <v>544</v>
      </c>
      <c r="C8" s="131">
        <v>1839</v>
      </c>
      <c r="D8" s="129">
        <v>2383</v>
      </c>
      <c r="E8" s="140" t="s">
        <v>64</v>
      </c>
      <c r="F8" s="129">
        <f>SUM(F9:F12)</f>
        <v>4291</v>
      </c>
      <c r="G8" s="120">
        <v>-1908</v>
      </c>
      <c r="H8" s="141">
        <f t="shared" si="1"/>
        <v>2383</v>
      </c>
    </row>
    <row r="9" spans="1:8" s="151" customFormat="1" ht="20.100000000000001" customHeight="1">
      <c r="A9" s="128" t="s">
        <v>65</v>
      </c>
      <c r="B9" s="131">
        <v>1500</v>
      </c>
      <c r="C9" s="120">
        <v>-1500</v>
      </c>
      <c r="D9" s="129">
        <f t="shared" si="0"/>
        <v>0</v>
      </c>
      <c r="E9" s="140" t="s">
        <v>66</v>
      </c>
      <c r="F9" s="129">
        <v>2247</v>
      </c>
      <c r="G9" s="120">
        <v>-2247</v>
      </c>
      <c r="H9" s="141">
        <f t="shared" si="1"/>
        <v>0</v>
      </c>
    </row>
    <row r="10" spans="1:8" s="151" customFormat="1" ht="20.100000000000001" customHeight="1">
      <c r="A10" s="128" t="s">
        <v>67</v>
      </c>
      <c r="B10" s="131">
        <v>0</v>
      </c>
      <c r="C10" s="131"/>
      <c r="D10" s="129">
        <f t="shared" si="0"/>
        <v>0</v>
      </c>
      <c r="E10" s="140" t="s">
        <v>68</v>
      </c>
      <c r="F10" s="129">
        <v>544</v>
      </c>
      <c r="G10" s="120">
        <v>1839</v>
      </c>
      <c r="H10" s="141">
        <f t="shared" si="1"/>
        <v>2383</v>
      </c>
    </row>
    <row r="11" spans="1:8" s="151" customFormat="1" ht="20.100000000000001" customHeight="1">
      <c r="A11" s="128" t="s">
        <v>69</v>
      </c>
      <c r="B11" s="131">
        <v>0</v>
      </c>
      <c r="C11" s="131"/>
      <c r="D11" s="129">
        <f t="shared" si="0"/>
        <v>0</v>
      </c>
      <c r="E11" s="140" t="s">
        <v>70</v>
      </c>
      <c r="F11" s="131">
        <v>1500</v>
      </c>
      <c r="G11" s="120">
        <v>-1500</v>
      </c>
      <c r="H11" s="141">
        <f t="shared" si="1"/>
        <v>0</v>
      </c>
    </row>
    <row r="12" spans="1:8" s="151" customFormat="1" ht="20.100000000000001" customHeight="1">
      <c r="A12" s="128" t="s">
        <v>71</v>
      </c>
      <c r="B12" s="131">
        <v>0</v>
      </c>
      <c r="C12" s="131">
        <v>655</v>
      </c>
      <c r="D12" s="129">
        <v>655</v>
      </c>
      <c r="E12" s="140" t="s">
        <v>72</v>
      </c>
      <c r="F12" s="131">
        <v>0</v>
      </c>
      <c r="G12" s="131"/>
      <c r="H12" s="141">
        <f t="shared" si="1"/>
        <v>0</v>
      </c>
    </row>
    <row r="13" spans="1:8" s="151" customFormat="1" ht="20.100000000000001" customHeight="1">
      <c r="A13" s="128"/>
      <c r="B13" s="131"/>
      <c r="C13" s="131"/>
      <c r="D13" s="129"/>
      <c r="E13" s="140" t="s">
        <v>73</v>
      </c>
      <c r="F13" s="131"/>
      <c r="G13" s="131"/>
      <c r="H13" s="141">
        <f t="shared" si="1"/>
        <v>0</v>
      </c>
    </row>
    <row r="14" spans="1:8" s="151" customFormat="1" ht="20.100000000000001" customHeight="1">
      <c r="A14" s="128"/>
      <c r="B14" s="131"/>
      <c r="C14" s="131"/>
      <c r="D14" s="129"/>
      <c r="E14" s="140" t="s">
        <v>74</v>
      </c>
      <c r="F14" s="131">
        <v>0</v>
      </c>
      <c r="G14" s="131"/>
      <c r="H14" s="141">
        <f t="shared" si="1"/>
        <v>0</v>
      </c>
    </row>
    <row r="15" spans="1:8" s="151" customFormat="1" ht="20.100000000000001" customHeight="1">
      <c r="A15" s="128"/>
      <c r="B15" s="131"/>
      <c r="C15" s="131"/>
      <c r="D15" s="129"/>
      <c r="E15" s="140" t="s">
        <v>75</v>
      </c>
      <c r="F15" s="131">
        <v>0</v>
      </c>
      <c r="G15" s="131"/>
      <c r="H15" s="141">
        <f t="shared" si="1"/>
        <v>0</v>
      </c>
    </row>
    <row r="16" spans="1:8" s="151" customFormat="1" ht="20.100000000000001" customHeight="1">
      <c r="A16" s="128"/>
      <c r="B16" s="131"/>
      <c r="C16" s="131"/>
      <c r="D16" s="129"/>
      <c r="E16" s="140" t="s">
        <v>76</v>
      </c>
      <c r="F16" s="131">
        <v>0</v>
      </c>
      <c r="G16" s="131"/>
      <c r="H16" s="141">
        <f t="shared" si="1"/>
        <v>0</v>
      </c>
    </row>
    <row r="17" spans="1:8" s="151" customFormat="1" ht="20.100000000000001" customHeight="1">
      <c r="A17" s="128"/>
      <c r="B17" s="131"/>
      <c r="C17" s="131"/>
      <c r="D17" s="129"/>
      <c r="E17" s="140" t="s">
        <v>77</v>
      </c>
      <c r="F17" s="131">
        <f>SUM(F18:F20)</f>
        <v>35000</v>
      </c>
      <c r="G17" s="131">
        <f t="shared" ref="G17:H17" si="2">SUM(G18:G20)</f>
        <v>31000</v>
      </c>
      <c r="H17" s="141">
        <f t="shared" si="2"/>
        <v>66000</v>
      </c>
    </row>
    <row r="18" spans="1:8" s="151" customFormat="1" ht="20.100000000000001" customHeight="1">
      <c r="A18" s="128"/>
      <c r="B18" s="131"/>
      <c r="C18" s="131"/>
      <c r="D18" s="129"/>
      <c r="E18" s="142" t="s">
        <v>221</v>
      </c>
      <c r="F18" s="131">
        <v>35000</v>
      </c>
      <c r="G18" s="131">
        <v>31000</v>
      </c>
      <c r="H18" s="141">
        <f t="shared" si="1"/>
        <v>66000</v>
      </c>
    </row>
    <row r="19" spans="1:8" s="151" customFormat="1" ht="20.100000000000001" customHeight="1">
      <c r="A19" s="128"/>
      <c r="B19" s="131"/>
      <c r="C19" s="131"/>
      <c r="D19" s="129"/>
      <c r="E19" s="142" t="s">
        <v>79</v>
      </c>
      <c r="F19" s="131">
        <v>0</v>
      </c>
      <c r="G19" s="131"/>
      <c r="H19" s="141">
        <f t="shared" si="1"/>
        <v>0</v>
      </c>
    </row>
    <row r="20" spans="1:8" s="151" customFormat="1" ht="20.100000000000001" customHeight="1">
      <c r="A20" s="128"/>
      <c r="B20" s="131"/>
      <c r="C20" s="131"/>
      <c r="D20" s="129">
        <f t="shared" ref="D20:D30" si="3">B20+C20</f>
        <v>0</v>
      </c>
      <c r="E20" s="142" t="s">
        <v>80</v>
      </c>
      <c r="F20" s="131">
        <v>0</v>
      </c>
      <c r="G20" s="136">
        <v>0</v>
      </c>
      <c r="H20" s="141">
        <f t="shared" si="1"/>
        <v>0</v>
      </c>
    </row>
    <row r="21" spans="1:8" s="151" customFormat="1" ht="20.100000000000001" customHeight="1">
      <c r="A21" s="29"/>
      <c r="B21" s="131"/>
      <c r="C21" s="131"/>
      <c r="D21" s="129">
        <f t="shared" si="3"/>
        <v>0</v>
      </c>
      <c r="E21" s="143" t="s">
        <v>81</v>
      </c>
      <c r="F21" s="131">
        <v>0</v>
      </c>
      <c r="G21" s="131">
        <v>655</v>
      </c>
      <c r="H21" s="141">
        <f t="shared" si="1"/>
        <v>655</v>
      </c>
    </row>
    <row r="22" spans="1:8" s="151" customFormat="1" ht="20.100000000000001" customHeight="1">
      <c r="A22" s="29"/>
      <c r="B22" s="129"/>
      <c r="C22" s="129"/>
      <c r="D22" s="129">
        <f t="shared" si="3"/>
        <v>0</v>
      </c>
      <c r="E22" s="143" t="s">
        <v>82</v>
      </c>
      <c r="F22" s="131">
        <v>0</v>
      </c>
      <c r="G22" s="131">
        <v>655</v>
      </c>
      <c r="H22" s="141">
        <f t="shared" si="1"/>
        <v>655</v>
      </c>
    </row>
    <row r="23" spans="1:8" s="151" customFormat="1" ht="20.100000000000001" customHeight="1">
      <c r="A23" s="132"/>
      <c r="B23" s="131"/>
      <c r="C23" s="131"/>
      <c r="D23" s="129">
        <f t="shared" si="3"/>
        <v>0</v>
      </c>
      <c r="E23" s="143"/>
      <c r="F23" s="131"/>
      <c r="G23" s="131"/>
      <c r="H23" s="141">
        <f t="shared" ref="H23:H30" si="4">F23+G23</f>
        <v>0</v>
      </c>
    </row>
    <row r="24" spans="1:8" s="47" customFormat="1" ht="20.100000000000001" customHeight="1">
      <c r="A24" s="133" t="s">
        <v>222</v>
      </c>
      <c r="B24" s="134">
        <f>SUM(B6:B12)</f>
        <v>4291</v>
      </c>
      <c r="C24" s="121">
        <f>SUM(C6:C12)</f>
        <v>-1253</v>
      </c>
      <c r="D24" s="134">
        <f>SUM(D6:D22)</f>
        <v>3038</v>
      </c>
      <c r="E24" s="144" t="s">
        <v>223</v>
      </c>
      <c r="F24" s="145">
        <f>SUM(F6,F8,F13,F15,F17,F21)</f>
        <v>39291</v>
      </c>
      <c r="G24" s="146">
        <v>29747</v>
      </c>
      <c r="H24" s="147">
        <f t="shared" ref="H24" si="5">SUM(H6,H8,H13,H15,H17,H21)</f>
        <v>69038</v>
      </c>
    </row>
    <row r="25" spans="1:8" s="119" customFormat="1" ht="20.100000000000001" customHeight="1">
      <c r="A25" s="128" t="s">
        <v>203</v>
      </c>
      <c r="B25" s="129">
        <v>0</v>
      </c>
      <c r="C25" s="136">
        <v>0</v>
      </c>
      <c r="D25" s="129">
        <f t="shared" ref="D25:D28" si="6">SUM(B25:C25)</f>
        <v>0</v>
      </c>
      <c r="E25" s="148" t="s">
        <v>204</v>
      </c>
      <c r="F25" s="131"/>
      <c r="G25" s="131"/>
      <c r="H25" s="141">
        <f t="shared" si="4"/>
        <v>0</v>
      </c>
    </row>
    <row r="26" spans="1:8" s="119" customFormat="1" ht="20.100000000000001" customHeight="1">
      <c r="A26" s="132" t="s">
        <v>205</v>
      </c>
      <c r="B26" s="129">
        <v>0</v>
      </c>
      <c r="C26" s="131"/>
      <c r="D26" s="129">
        <f t="shared" si="6"/>
        <v>0</v>
      </c>
      <c r="E26" s="148" t="s">
        <v>206</v>
      </c>
      <c r="F26" s="131">
        <v>0</v>
      </c>
      <c r="G26" s="131"/>
      <c r="H26" s="141">
        <f t="shared" si="4"/>
        <v>0</v>
      </c>
    </row>
    <row r="27" spans="1:8" s="119" customFormat="1" ht="20.100000000000001" customHeight="1">
      <c r="A27" s="128" t="s">
        <v>207</v>
      </c>
      <c r="B27" s="129">
        <v>0</v>
      </c>
      <c r="C27" s="131"/>
      <c r="D27" s="129">
        <f t="shared" si="6"/>
        <v>0</v>
      </c>
      <c r="E27" s="143" t="s">
        <v>208</v>
      </c>
      <c r="F27" s="131"/>
      <c r="G27" s="131"/>
      <c r="H27" s="141">
        <f t="shared" si="4"/>
        <v>0</v>
      </c>
    </row>
    <row r="28" spans="1:8" s="119" customFormat="1" ht="20.100000000000001" customHeight="1">
      <c r="A28" s="128" t="s">
        <v>209</v>
      </c>
      <c r="B28" s="129">
        <v>35000</v>
      </c>
      <c r="C28" s="129">
        <v>31000</v>
      </c>
      <c r="D28" s="129">
        <f t="shared" si="6"/>
        <v>66000</v>
      </c>
      <c r="E28" s="143" t="s">
        <v>210</v>
      </c>
      <c r="F28" s="131">
        <v>0</v>
      </c>
      <c r="G28" s="131">
        <v>0</v>
      </c>
      <c r="H28" s="141">
        <f t="shared" si="4"/>
        <v>0</v>
      </c>
    </row>
    <row r="29" spans="1:8" s="119" customFormat="1" ht="20.100000000000001" customHeight="1">
      <c r="A29" s="128"/>
      <c r="B29" s="129"/>
      <c r="C29" s="129"/>
      <c r="D29" s="129">
        <f t="shared" si="3"/>
        <v>0</v>
      </c>
      <c r="E29" s="143" t="s">
        <v>224</v>
      </c>
      <c r="F29" s="131">
        <v>0</v>
      </c>
      <c r="G29" s="131"/>
      <c r="H29" s="141">
        <f t="shared" si="4"/>
        <v>0</v>
      </c>
    </row>
    <row r="30" spans="1:8" s="119" customFormat="1" ht="20.100000000000001" customHeight="1">
      <c r="A30" s="128"/>
      <c r="B30" s="129"/>
      <c r="C30" s="129"/>
      <c r="D30" s="129">
        <f t="shared" si="3"/>
        <v>0</v>
      </c>
      <c r="E30" s="143"/>
      <c r="F30" s="131"/>
      <c r="G30" s="131"/>
      <c r="H30" s="141">
        <f t="shared" si="4"/>
        <v>0</v>
      </c>
    </row>
    <row r="31" spans="1:8" s="47" customFormat="1" ht="20.100000000000001" customHeight="1" thickBot="1">
      <c r="A31" s="137" t="s">
        <v>225</v>
      </c>
      <c r="B31" s="138">
        <f>SUM(B24:B30)</f>
        <v>39291</v>
      </c>
      <c r="C31" s="139">
        <f t="shared" ref="C31:D31" si="7">SUM(C24:C30)</f>
        <v>29747</v>
      </c>
      <c r="D31" s="138">
        <f t="shared" si="7"/>
        <v>69038</v>
      </c>
      <c r="E31" s="149" t="s">
        <v>226</v>
      </c>
      <c r="F31" s="138">
        <f>SUM(F24:F30)</f>
        <v>39291</v>
      </c>
      <c r="G31" s="139">
        <f t="shared" ref="G31:H31" si="8">SUM(G24:G30)</f>
        <v>29747</v>
      </c>
      <c r="H31" s="150">
        <f t="shared" si="8"/>
        <v>69038</v>
      </c>
    </row>
    <row r="32" spans="1:8" s="31" customFormat="1"/>
  </sheetData>
  <mergeCells count="3">
    <mergeCell ref="A2:H2"/>
    <mergeCell ref="A4:D4"/>
    <mergeCell ref="E4:H4"/>
  </mergeCells>
  <phoneticPr fontId="2" type="noConversion"/>
  <printOptions horizontalCentered="1"/>
  <pageMargins left="0.235416666666667" right="0.235416666666667" top="0.35416666666666702" bottom="0.35416666666666702" header="0.31388888888888899" footer="0.31388888888888899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="80" zoomScaleNormal="80" workbookViewId="0">
      <selection activeCell="E21" sqref="E21"/>
    </sheetView>
  </sheetViews>
  <sheetFormatPr defaultRowHeight="35.25" customHeight="1"/>
  <cols>
    <col min="1" max="1" width="50.625" style="51" customWidth="1"/>
    <col min="2" max="4" width="13.625" style="51" customWidth="1"/>
    <col min="5" max="5" width="50.625" style="51" customWidth="1"/>
    <col min="6" max="8" width="13.625" style="51" customWidth="1"/>
    <col min="9" max="256" width="9" style="51"/>
    <col min="257" max="257" width="25" style="51" customWidth="1"/>
    <col min="258" max="260" width="13.625" style="51" customWidth="1"/>
    <col min="261" max="261" width="27.875" style="51" customWidth="1"/>
    <col min="262" max="264" width="13.625" style="51" customWidth="1"/>
    <col min="265" max="512" width="9" style="51"/>
    <col min="513" max="513" width="25" style="51" customWidth="1"/>
    <col min="514" max="516" width="13.625" style="51" customWidth="1"/>
    <col min="517" max="517" width="27.875" style="51" customWidth="1"/>
    <col min="518" max="520" width="13.625" style="51" customWidth="1"/>
    <col min="521" max="768" width="9" style="51"/>
    <col min="769" max="769" width="25" style="51" customWidth="1"/>
    <col min="770" max="772" width="13.625" style="51" customWidth="1"/>
    <col min="773" max="773" width="27.875" style="51" customWidth="1"/>
    <col min="774" max="776" width="13.625" style="51" customWidth="1"/>
    <col min="777" max="1024" width="9" style="51"/>
    <col min="1025" max="1025" width="25" style="51" customWidth="1"/>
    <col min="1026" max="1028" width="13.625" style="51" customWidth="1"/>
    <col min="1029" max="1029" width="27.875" style="51" customWidth="1"/>
    <col min="1030" max="1032" width="13.625" style="51" customWidth="1"/>
    <col min="1033" max="1280" width="9" style="51"/>
    <col min="1281" max="1281" width="25" style="51" customWidth="1"/>
    <col min="1282" max="1284" width="13.625" style="51" customWidth="1"/>
    <col min="1285" max="1285" width="27.875" style="51" customWidth="1"/>
    <col min="1286" max="1288" width="13.625" style="51" customWidth="1"/>
    <col min="1289" max="1536" width="9" style="51"/>
    <col min="1537" max="1537" width="25" style="51" customWidth="1"/>
    <col min="1538" max="1540" width="13.625" style="51" customWidth="1"/>
    <col min="1541" max="1541" width="27.875" style="51" customWidth="1"/>
    <col min="1542" max="1544" width="13.625" style="51" customWidth="1"/>
    <col min="1545" max="1792" width="9" style="51"/>
    <col min="1793" max="1793" width="25" style="51" customWidth="1"/>
    <col min="1794" max="1796" width="13.625" style="51" customWidth="1"/>
    <col min="1797" max="1797" width="27.875" style="51" customWidth="1"/>
    <col min="1798" max="1800" width="13.625" style="51" customWidth="1"/>
    <col min="1801" max="2048" width="9" style="51"/>
    <col min="2049" max="2049" width="25" style="51" customWidth="1"/>
    <col min="2050" max="2052" width="13.625" style="51" customWidth="1"/>
    <col min="2053" max="2053" width="27.875" style="51" customWidth="1"/>
    <col min="2054" max="2056" width="13.625" style="51" customWidth="1"/>
    <col min="2057" max="2304" width="9" style="51"/>
    <col min="2305" max="2305" width="25" style="51" customWidth="1"/>
    <col min="2306" max="2308" width="13.625" style="51" customWidth="1"/>
    <col min="2309" max="2309" width="27.875" style="51" customWidth="1"/>
    <col min="2310" max="2312" width="13.625" style="51" customWidth="1"/>
    <col min="2313" max="2560" width="9" style="51"/>
    <col min="2561" max="2561" width="25" style="51" customWidth="1"/>
    <col min="2562" max="2564" width="13.625" style="51" customWidth="1"/>
    <col min="2565" max="2565" width="27.875" style="51" customWidth="1"/>
    <col min="2566" max="2568" width="13.625" style="51" customWidth="1"/>
    <col min="2569" max="2816" width="9" style="51"/>
    <col min="2817" max="2817" width="25" style="51" customWidth="1"/>
    <col min="2818" max="2820" width="13.625" style="51" customWidth="1"/>
    <col min="2821" max="2821" width="27.875" style="51" customWidth="1"/>
    <col min="2822" max="2824" width="13.625" style="51" customWidth="1"/>
    <col min="2825" max="3072" width="9" style="51"/>
    <col min="3073" max="3073" width="25" style="51" customWidth="1"/>
    <col min="3074" max="3076" width="13.625" style="51" customWidth="1"/>
    <col min="3077" max="3077" width="27.875" style="51" customWidth="1"/>
    <col min="3078" max="3080" width="13.625" style="51" customWidth="1"/>
    <col min="3081" max="3328" width="9" style="51"/>
    <col min="3329" max="3329" width="25" style="51" customWidth="1"/>
    <col min="3330" max="3332" width="13.625" style="51" customWidth="1"/>
    <col min="3333" max="3333" width="27.875" style="51" customWidth="1"/>
    <col min="3334" max="3336" width="13.625" style="51" customWidth="1"/>
    <col min="3337" max="3584" width="9" style="51"/>
    <col min="3585" max="3585" width="25" style="51" customWidth="1"/>
    <col min="3586" max="3588" width="13.625" style="51" customWidth="1"/>
    <col min="3589" max="3589" width="27.875" style="51" customWidth="1"/>
    <col min="3590" max="3592" width="13.625" style="51" customWidth="1"/>
    <col min="3593" max="3840" width="9" style="51"/>
    <col min="3841" max="3841" width="25" style="51" customWidth="1"/>
    <col min="3842" max="3844" width="13.625" style="51" customWidth="1"/>
    <col min="3845" max="3845" width="27.875" style="51" customWidth="1"/>
    <col min="3846" max="3848" width="13.625" style="51" customWidth="1"/>
    <col min="3849" max="4096" width="9" style="51"/>
    <col min="4097" max="4097" width="25" style="51" customWidth="1"/>
    <col min="4098" max="4100" width="13.625" style="51" customWidth="1"/>
    <col min="4101" max="4101" width="27.875" style="51" customWidth="1"/>
    <col min="4102" max="4104" width="13.625" style="51" customWidth="1"/>
    <col min="4105" max="4352" width="9" style="51"/>
    <col min="4353" max="4353" width="25" style="51" customWidth="1"/>
    <col min="4354" max="4356" width="13.625" style="51" customWidth="1"/>
    <col min="4357" max="4357" width="27.875" style="51" customWidth="1"/>
    <col min="4358" max="4360" width="13.625" style="51" customWidth="1"/>
    <col min="4361" max="4608" width="9" style="51"/>
    <col min="4609" max="4609" width="25" style="51" customWidth="1"/>
    <col min="4610" max="4612" width="13.625" style="51" customWidth="1"/>
    <col min="4613" max="4613" width="27.875" style="51" customWidth="1"/>
    <col min="4614" max="4616" width="13.625" style="51" customWidth="1"/>
    <col min="4617" max="4864" width="9" style="51"/>
    <col min="4865" max="4865" width="25" style="51" customWidth="1"/>
    <col min="4866" max="4868" width="13.625" style="51" customWidth="1"/>
    <col min="4869" max="4869" width="27.875" style="51" customWidth="1"/>
    <col min="4870" max="4872" width="13.625" style="51" customWidth="1"/>
    <col min="4873" max="5120" width="9" style="51"/>
    <col min="5121" max="5121" width="25" style="51" customWidth="1"/>
    <col min="5122" max="5124" width="13.625" style="51" customWidth="1"/>
    <col min="5125" max="5125" width="27.875" style="51" customWidth="1"/>
    <col min="5126" max="5128" width="13.625" style="51" customWidth="1"/>
    <col min="5129" max="5376" width="9" style="51"/>
    <col min="5377" max="5377" width="25" style="51" customWidth="1"/>
    <col min="5378" max="5380" width="13.625" style="51" customWidth="1"/>
    <col min="5381" max="5381" width="27.875" style="51" customWidth="1"/>
    <col min="5382" max="5384" width="13.625" style="51" customWidth="1"/>
    <col min="5385" max="5632" width="9" style="51"/>
    <col min="5633" max="5633" width="25" style="51" customWidth="1"/>
    <col min="5634" max="5636" width="13.625" style="51" customWidth="1"/>
    <col min="5637" max="5637" width="27.875" style="51" customWidth="1"/>
    <col min="5638" max="5640" width="13.625" style="51" customWidth="1"/>
    <col min="5641" max="5888" width="9" style="51"/>
    <col min="5889" max="5889" width="25" style="51" customWidth="1"/>
    <col min="5890" max="5892" width="13.625" style="51" customWidth="1"/>
    <col min="5893" max="5893" width="27.875" style="51" customWidth="1"/>
    <col min="5894" max="5896" width="13.625" style="51" customWidth="1"/>
    <col min="5897" max="6144" width="9" style="51"/>
    <col min="6145" max="6145" width="25" style="51" customWidth="1"/>
    <col min="6146" max="6148" width="13.625" style="51" customWidth="1"/>
    <col min="6149" max="6149" width="27.875" style="51" customWidth="1"/>
    <col min="6150" max="6152" width="13.625" style="51" customWidth="1"/>
    <col min="6153" max="6400" width="9" style="51"/>
    <col min="6401" max="6401" width="25" style="51" customWidth="1"/>
    <col min="6402" max="6404" width="13.625" style="51" customWidth="1"/>
    <col min="6405" max="6405" width="27.875" style="51" customWidth="1"/>
    <col min="6406" max="6408" width="13.625" style="51" customWidth="1"/>
    <col min="6409" max="6656" width="9" style="51"/>
    <col min="6657" max="6657" width="25" style="51" customWidth="1"/>
    <col min="6658" max="6660" width="13.625" style="51" customWidth="1"/>
    <col min="6661" max="6661" width="27.875" style="51" customWidth="1"/>
    <col min="6662" max="6664" width="13.625" style="51" customWidth="1"/>
    <col min="6665" max="6912" width="9" style="51"/>
    <col min="6913" max="6913" width="25" style="51" customWidth="1"/>
    <col min="6914" max="6916" width="13.625" style="51" customWidth="1"/>
    <col min="6917" max="6917" width="27.875" style="51" customWidth="1"/>
    <col min="6918" max="6920" width="13.625" style="51" customWidth="1"/>
    <col min="6921" max="7168" width="9" style="51"/>
    <col min="7169" max="7169" width="25" style="51" customWidth="1"/>
    <col min="7170" max="7172" width="13.625" style="51" customWidth="1"/>
    <col min="7173" max="7173" width="27.875" style="51" customWidth="1"/>
    <col min="7174" max="7176" width="13.625" style="51" customWidth="1"/>
    <col min="7177" max="7424" width="9" style="51"/>
    <col min="7425" max="7425" width="25" style="51" customWidth="1"/>
    <col min="7426" max="7428" width="13.625" style="51" customWidth="1"/>
    <col min="7429" max="7429" width="27.875" style="51" customWidth="1"/>
    <col min="7430" max="7432" width="13.625" style="51" customWidth="1"/>
    <col min="7433" max="7680" width="9" style="51"/>
    <col min="7681" max="7681" width="25" style="51" customWidth="1"/>
    <col min="7682" max="7684" width="13.625" style="51" customWidth="1"/>
    <col min="7685" max="7685" width="27.875" style="51" customWidth="1"/>
    <col min="7686" max="7688" width="13.625" style="51" customWidth="1"/>
    <col min="7689" max="7936" width="9" style="51"/>
    <col min="7937" max="7937" width="25" style="51" customWidth="1"/>
    <col min="7938" max="7940" width="13.625" style="51" customWidth="1"/>
    <col min="7941" max="7941" width="27.875" style="51" customWidth="1"/>
    <col min="7942" max="7944" width="13.625" style="51" customWidth="1"/>
    <col min="7945" max="8192" width="9" style="51"/>
    <col min="8193" max="8193" width="25" style="51" customWidth="1"/>
    <col min="8194" max="8196" width="13.625" style="51" customWidth="1"/>
    <col min="8197" max="8197" width="27.875" style="51" customWidth="1"/>
    <col min="8198" max="8200" width="13.625" style="51" customWidth="1"/>
    <col min="8201" max="8448" width="9" style="51"/>
    <col min="8449" max="8449" width="25" style="51" customWidth="1"/>
    <col min="8450" max="8452" width="13.625" style="51" customWidth="1"/>
    <col min="8453" max="8453" width="27.875" style="51" customWidth="1"/>
    <col min="8454" max="8456" width="13.625" style="51" customWidth="1"/>
    <col min="8457" max="8704" width="9" style="51"/>
    <col min="8705" max="8705" width="25" style="51" customWidth="1"/>
    <col min="8706" max="8708" width="13.625" style="51" customWidth="1"/>
    <col min="8709" max="8709" width="27.875" style="51" customWidth="1"/>
    <col min="8710" max="8712" width="13.625" style="51" customWidth="1"/>
    <col min="8713" max="8960" width="9" style="51"/>
    <col min="8961" max="8961" width="25" style="51" customWidth="1"/>
    <col min="8962" max="8964" width="13.625" style="51" customWidth="1"/>
    <col min="8965" max="8965" width="27.875" style="51" customWidth="1"/>
    <col min="8966" max="8968" width="13.625" style="51" customWidth="1"/>
    <col min="8969" max="9216" width="9" style="51"/>
    <col min="9217" max="9217" width="25" style="51" customWidth="1"/>
    <col min="9218" max="9220" width="13.625" style="51" customWidth="1"/>
    <col min="9221" max="9221" width="27.875" style="51" customWidth="1"/>
    <col min="9222" max="9224" width="13.625" style="51" customWidth="1"/>
    <col min="9225" max="9472" width="9" style="51"/>
    <col min="9473" max="9473" width="25" style="51" customWidth="1"/>
    <col min="9474" max="9476" width="13.625" style="51" customWidth="1"/>
    <col min="9477" max="9477" width="27.875" style="51" customWidth="1"/>
    <col min="9478" max="9480" width="13.625" style="51" customWidth="1"/>
    <col min="9481" max="9728" width="9" style="51"/>
    <col min="9729" max="9729" width="25" style="51" customWidth="1"/>
    <col min="9730" max="9732" width="13.625" style="51" customWidth="1"/>
    <col min="9733" max="9733" width="27.875" style="51" customWidth="1"/>
    <col min="9734" max="9736" width="13.625" style="51" customWidth="1"/>
    <col min="9737" max="9984" width="9" style="51"/>
    <col min="9985" max="9985" width="25" style="51" customWidth="1"/>
    <col min="9986" max="9988" width="13.625" style="51" customWidth="1"/>
    <col min="9989" max="9989" width="27.875" style="51" customWidth="1"/>
    <col min="9990" max="9992" width="13.625" style="51" customWidth="1"/>
    <col min="9993" max="10240" width="9" style="51"/>
    <col min="10241" max="10241" width="25" style="51" customWidth="1"/>
    <col min="10242" max="10244" width="13.625" style="51" customWidth="1"/>
    <col min="10245" max="10245" width="27.875" style="51" customWidth="1"/>
    <col min="10246" max="10248" width="13.625" style="51" customWidth="1"/>
    <col min="10249" max="10496" width="9" style="51"/>
    <col min="10497" max="10497" width="25" style="51" customWidth="1"/>
    <col min="10498" max="10500" width="13.625" style="51" customWidth="1"/>
    <col min="10501" max="10501" width="27.875" style="51" customWidth="1"/>
    <col min="10502" max="10504" width="13.625" style="51" customWidth="1"/>
    <col min="10505" max="10752" width="9" style="51"/>
    <col min="10753" max="10753" width="25" style="51" customWidth="1"/>
    <col min="10754" max="10756" width="13.625" style="51" customWidth="1"/>
    <col min="10757" max="10757" width="27.875" style="51" customWidth="1"/>
    <col min="10758" max="10760" width="13.625" style="51" customWidth="1"/>
    <col min="10761" max="11008" width="9" style="51"/>
    <col min="11009" max="11009" width="25" style="51" customWidth="1"/>
    <col min="11010" max="11012" width="13.625" style="51" customWidth="1"/>
    <col min="11013" max="11013" width="27.875" style="51" customWidth="1"/>
    <col min="11014" max="11016" width="13.625" style="51" customWidth="1"/>
    <col min="11017" max="11264" width="9" style="51"/>
    <col min="11265" max="11265" width="25" style="51" customWidth="1"/>
    <col min="11266" max="11268" width="13.625" style="51" customWidth="1"/>
    <col min="11269" max="11269" width="27.875" style="51" customWidth="1"/>
    <col min="11270" max="11272" width="13.625" style="51" customWidth="1"/>
    <col min="11273" max="11520" width="9" style="51"/>
    <col min="11521" max="11521" width="25" style="51" customWidth="1"/>
    <col min="11522" max="11524" width="13.625" style="51" customWidth="1"/>
    <col min="11525" max="11525" width="27.875" style="51" customWidth="1"/>
    <col min="11526" max="11528" width="13.625" style="51" customWidth="1"/>
    <col min="11529" max="11776" width="9" style="51"/>
    <col min="11777" max="11777" width="25" style="51" customWidth="1"/>
    <col min="11778" max="11780" width="13.625" style="51" customWidth="1"/>
    <col min="11781" max="11781" width="27.875" style="51" customWidth="1"/>
    <col min="11782" max="11784" width="13.625" style="51" customWidth="1"/>
    <col min="11785" max="12032" width="9" style="51"/>
    <col min="12033" max="12033" width="25" style="51" customWidth="1"/>
    <col min="12034" max="12036" width="13.625" style="51" customWidth="1"/>
    <col min="12037" max="12037" width="27.875" style="51" customWidth="1"/>
    <col min="12038" max="12040" width="13.625" style="51" customWidth="1"/>
    <col min="12041" max="12288" width="9" style="51"/>
    <col min="12289" max="12289" width="25" style="51" customWidth="1"/>
    <col min="12290" max="12292" width="13.625" style="51" customWidth="1"/>
    <col min="12293" max="12293" width="27.875" style="51" customWidth="1"/>
    <col min="12294" max="12296" width="13.625" style="51" customWidth="1"/>
    <col min="12297" max="12544" width="9" style="51"/>
    <col min="12545" max="12545" width="25" style="51" customWidth="1"/>
    <col min="12546" max="12548" width="13.625" style="51" customWidth="1"/>
    <col min="12549" max="12549" width="27.875" style="51" customWidth="1"/>
    <col min="12550" max="12552" width="13.625" style="51" customWidth="1"/>
    <col min="12553" max="12800" width="9" style="51"/>
    <col min="12801" max="12801" width="25" style="51" customWidth="1"/>
    <col min="12802" max="12804" width="13.625" style="51" customWidth="1"/>
    <col min="12805" max="12805" width="27.875" style="51" customWidth="1"/>
    <col min="12806" max="12808" width="13.625" style="51" customWidth="1"/>
    <col min="12809" max="13056" width="9" style="51"/>
    <col min="13057" max="13057" width="25" style="51" customWidth="1"/>
    <col min="13058" max="13060" width="13.625" style="51" customWidth="1"/>
    <col min="13061" max="13061" width="27.875" style="51" customWidth="1"/>
    <col min="13062" max="13064" width="13.625" style="51" customWidth="1"/>
    <col min="13065" max="13312" width="9" style="51"/>
    <col min="13313" max="13313" width="25" style="51" customWidth="1"/>
    <col min="13314" max="13316" width="13.625" style="51" customWidth="1"/>
    <col min="13317" max="13317" width="27.875" style="51" customWidth="1"/>
    <col min="13318" max="13320" width="13.625" style="51" customWidth="1"/>
    <col min="13321" max="13568" width="9" style="51"/>
    <col min="13569" max="13569" width="25" style="51" customWidth="1"/>
    <col min="13570" max="13572" width="13.625" style="51" customWidth="1"/>
    <col min="13573" max="13573" width="27.875" style="51" customWidth="1"/>
    <col min="13574" max="13576" width="13.625" style="51" customWidth="1"/>
    <col min="13577" max="13824" width="9" style="51"/>
    <col min="13825" max="13825" width="25" style="51" customWidth="1"/>
    <col min="13826" max="13828" width="13.625" style="51" customWidth="1"/>
    <col min="13829" max="13829" width="27.875" style="51" customWidth="1"/>
    <col min="13830" max="13832" width="13.625" style="51" customWidth="1"/>
    <col min="13833" max="14080" width="9" style="51"/>
    <col min="14081" max="14081" width="25" style="51" customWidth="1"/>
    <col min="14082" max="14084" width="13.625" style="51" customWidth="1"/>
    <col min="14085" max="14085" width="27.875" style="51" customWidth="1"/>
    <col min="14086" max="14088" width="13.625" style="51" customWidth="1"/>
    <col min="14089" max="14336" width="9" style="51"/>
    <col min="14337" max="14337" width="25" style="51" customWidth="1"/>
    <col min="14338" max="14340" width="13.625" style="51" customWidth="1"/>
    <col min="14341" max="14341" width="27.875" style="51" customWidth="1"/>
    <col min="14342" max="14344" width="13.625" style="51" customWidth="1"/>
    <col min="14345" max="14592" width="9" style="51"/>
    <col min="14593" max="14593" width="25" style="51" customWidth="1"/>
    <col min="14594" max="14596" width="13.625" style="51" customWidth="1"/>
    <col min="14597" max="14597" width="27.875" style="51" customWidth="1"/>
    <col min="14598" max="14600" width="13.625" style="51" customWidth="1"/>
    <col min="14601" max="14848" width="9" style="51"/>
    <col min="14849" max="14849" width="25" style="51" customWidth="1"/>
    <col min="14850" max="14852" width="13.625" style="51" customWidth="1"/>
    <col min="14853" max="14853" width="27.875" style="51" customWidth="1"/>
    <col min="14854" max="14856" width="13.625" style="51" customWidth="1"/>
    <col min="14857" max="15104" width="9" style="51"/>
    <col min="15105" max="15105" width="25" style="51" customWidth="1"/>
    <col min="15106" max="15108" width="13.625" style="51" customWidth="1"/>
    <col min="15109" max="15109" width="27.875" style="51" customWidth="1"/>
    <col min="15110" max="15112" width="13.625" style="51" customWidth="1"/>
    <col min="15113" max="15360" width="9" style="51"/>
    <col min="15361" max="15361" width="25" style="51" customWidth="1"/>
    <col min="15362" max="15364" width="13.625" style="51" customWidth="1"/>
    <col min="15365" max="15365" width="27.875" style="51" customWidth="1"/>
    <col min="15366" max="15368" width="13.625" style="51" customWidth="1"/>
    <col min="15369" max="15616" width="9" style="51"/>
    <col min="15617" max="15617" width="25" style="51" customWidth="1"/>
    <col min="15618" max="15620" width="13.625" style="51" customWidth="1"/>
    <col min="15621" max="15621" width="27.875" style="51" customWidth="1"/>
    <col min="15622" max="15624" width="13.625" style="51" customWidth="1"/>
    <col min="15625" max="15872" width="9" style="51"/>
    <col min="15873" max="15873" width="25" style="51" customWidth="1"/>
    <col min="15874" max="15876" width="13.625" style="51" customWidth="1"/>
    <col min="15877" max="15877" width="27.875" style="51" customWidth="1"/>
    <col min="15878" max="15880" width="13.625" style="51" customWidth="1"/>
    <col min="15881" max="16128" width="9" style="51"/>
    <col min="16129" max="16129" width="25" style="51" customWidth="1"/>
    <col min="16130" max="16132" width="13.625" style="51" customWidth="1"/>
    <col min="16133" max="16133" width="27.875" style="51" customWidth="1"/>
    <col min="16134" max="16136" width="13.625" style="51" customWidth="1"/>
    <col min="16137" max="16384" width="9" style="51"/>
  </cols>
  <sheetData>
    <row r="1" spans="1:9" s="4" customFormat="1" ht="25.5" customHeight="1">
      <c r="A1" s="4" t="s">
        <v>174</v>
      </c>
      <c r="B1" s="19"/>
      <c r="F1" s="19"/>
    </row>
    <row r="2" spans="1:9" ht="35.25" customHeight="1">
      <c r="A2" s="212" t="s">
        <v>236</v>
      </c>
      <c r="B2" s="212"/>
      <c r="C2" s="212"/>
      <c r="D2" s="212"/>
      <c r="E2" s="212"/>
      <c r="F2" s="212"/>
      <c r="G2" s="212"/>
      <c r="H2" s="212"/>
    </row>
    <row r="3" spans="1:9" s="53" customFormat="1" ht="24.75" customHeight="1" thickBot="1">
      <c r="A3" s="52"/>
      <c r="E3" s="54"/>
      <c r="F3" s="55"/>
      <c r="H3" s="56" t="s">
        <v>108</v>
      </c>
    </row>
    <row r="4" spans="1:9" s="67" customFormat="1" ht="35.25" customHeight="1">
      <c r="A4" s="213" t="s">
        <v>109</v>
      </c>
      <c r="B4" s="214"/>
      <c r="C4" s="214"/>
      <c r="D4" s="214"/>
      <c r="E4" s="214" t="s">
        <v>110</v>
      </c>
      <c r="F4" s="214"/>
      <c r="G4" s="214"/>
      <c r="H4" s="215"/>
    </row>
    <row r="5" spans="1:9" ht="35.25" customHeight="1">
      <c r="A5" s="57" t="s">
        <v>111</v>
      </c>
      <c r="B5" s="58" t="s">
        <v>112</v>
      </c>
      <c r="C5" s="27" t="s">
        <v>4</v>
      </c>
      <c r="D5" s="6" t="s">
        <v>5</v>
      </c>
      <c r="E5" s="59" t="s">
        <v>111</v>
      </c>
      <c r="F5" s="58" t="s">
        <v>112</v>
      </c>
      <c r="G5" s="27" t="s">
        <v>4</v>
      </c>
      <c r="H5" s="7" t="s">
        <v>5</v>
      </c>
    </row>
    <row r="6" spans="1:9" s="53" customFormat="1" ht="30" customHeight="1">
      <c r="A6" s="175" t="s">
        <v>113</v>
      </c>
      <c r="B6" s="176">
        <v>6550</v>
      </c>
      <c r="C6" s="177">
        <v>-4180</v>
      </c>
      <c r="D6" s="176">
        <f>B6+C6</f>
        <v>2370</v>
      </c>
      <c r="E6" s="61" t="s">
        <v>114</v>
      </c>
      <c r="F6" s="176">
        <v>3085</v>
      </c>
      <c r="G6" s="177">
        <v>-1402</v>
      </c>
      <c r="H6" s="178">
        <f t="shared" ref="H6:H13" si="0">SUM(F6:G6)</f>
        <v>1683</v>
      </c>
    </row>
    <row r="7" spans="1:9" s="53" customFormat="1" ht="30" customHeight="1">
      <c r="A7" s="175" t="s">
        <v>115</v>
      </c>
      <c r="B7" s="176"/>
      <c r="C7" s="177"/>
      <c r="D7" s="176"/>
      <c r="E7" s="61" t="s">
        <v>116</v>
      </c>
      <c r="F7" s="176">
        <v>36500</v>
      </c>
      <c r="G7" s="177">
        <v>-200</v>
      </c>
      <c r="H7" s="178">
        <f t="shared" si="0"/>
        <v>36300</v>
      </c>
    </row>
    <row r="8" spans="1:9" s="53" customFormat="1" ht="30" customHeight="1">
      <c r="A8" s="175" t="s">
        <v>117</v>
      </c>
      <c r="B8" s="176"/>
      <c r="C8" s="177"/>
      <c r="D8" s="176"/>
      <c r="E8" s="61" t="s">
        <v>118</v>
      </c>
      <c r="F8" s="176"/>
      <c r="G8" s="179"/>
      <c r="H8" s="178">
        <f t="shared" si="0"/>
        <v>0</v>
      </c>
    </row>
    <row r="9" spans="1:9" s="53" customFormat="1" ht="30" customHeight="1">
      <c r="A9" s="175" t="s">
        <v>129</v>
      </c>
      <c r="B9" s="176"/>
      <c r="C9" s="176"/>
      <c r="D9" s="176"/>
      <c r="E9" s="61" t="s">
        <v>119</v>
      </c>
      <c r="F9" s="176"/>
      <c r="G9" s="179"/>
      <c r="H9" s="178">
        <f t="shared" si="0"/>
        <v>0</v>
      </c>
    </row>
    <row r="10" spans="1:9" s="53" customFormat="1" ht="30" customHeight="1">
      <c r="A10" s="180" t="s">
        <v>128</v>
      </c>
      <c r="B10" s="176">
        <v>0</v>
      </c>
      <c r="C10" s="176">
        <v>1000</v>
      </c>
      <c r="D10" s="176">
        <v>1000</v>
      </c>
      <c r="E10" s="62" t="s">
        <v>120</v>
      </c>
      <c r="F10" s="176"/>
      <c r="G10" s="179"/>
      <c r="H10" s="178">
        <f t="shared" si="0"/>
        <v>0</v>
      </c>
    </row>
    <row r="11" spans="1:9" s="53" customFormat="1" ht="30" customHeight="1">
      <c r="A11" s="60"/>
      <c r="B11" s="176"/>
      <c r="C11" s="176"/>
      <c r="D11" s="176"/>
      <c r="E11" s="61" t="s">
        <v>121</v>
      </c>
      <c r="F11" s="176"/>
      <c r="G11" s="181"/>
      <c r="H11" s="178">
        <f t="shared" si="0"/>
        <v>0</v>
      </c>
    </row>
    <row r="12" spans="1:9" s="53" customFormat="1" ht="30" customHeight="1">
      <c r="A12" s="57" t="s">
        <v>228</v>
      </c>
      <c r="B12" s="182">
        <f>SUM(B6:B10)</f>
        <v>6550</v>
      </c>
      <c r="C12" s="183">
        <v>-3180</v>
      </c>
      <c r="D12" s="182">
        <f>SUM(D6:D11)</f>
        <v>3370</v>
      </c>
      <c r="E12" s="59" t="s">
        <v>230</v>
      </c>
      <c r="F12" s="182">
        <f>SUM(F6:F11)</f>
        <v>39585</v>
      </c>
      <c r="G12" s="183">
        <f>H12-F12</f>
        <v>-1602</v>
      </c>
      <c r="H12" s="184">
        <f>SUM(H6:H11)</f>
        <v>37983</v>
      </c>
    </row>
    <row r="13" spans="1:9" s="53" customFormat="1" ht="30" customHeight="1">
      <c r="A13" s="60" t="s">
        <v>122</v>
      </c>
      <c r="B13" s="182">
        <v>1448</v>
      </c>
      <c r="C13" s="185">
        <v>638</v>
      </c>
      <c r="D13" s="176">
        <f>B13+C13</f>
        <v>2086</v>
      </c>
      <c r="E13" s="61" t="s">
        <v>123</v>
      </c>
      <c r="F13" s="176">
        <v>1448</v>
      </c>
      <c r="G13" s="177">
        <v>14</v>
      </c>
      <c r="H13" s="186">
        <f t="shared" si="0"/>
        <v>1462</v>
      </c>
    </row>
    <row r="14" spans="1:9" s="53" customFormat="1" ht="30" customHeight="1">
      <c r="A14" s="60" t="s">
        <v>124</v>
      </c>
      <c r="B14" s="176">
        <v>35000</v>
      </c>
      <c r="C14" s="185"/>
      <c r="D14" s="176">
        <f>SUM(B14:C14)</f>
        <v>35000</v>
      </c>
      <c r="E14" s="61" t="s">
        <v>125</v>
      </c>
      <c r="F14" s="177">
        <v>1965</v>
      </c>
      <c r="G14" s="177">
        <v>-954</v>
      </c>
      <c r="H14" s="186">
        <f>SUM(F14:G14)</f>
        <v>1011</v>
      </c>
    </row>
    <row r="15" spans="1:9" s="53" customFormat="1" ht="30" customHeight="1">
      <c r="A15" s="60"/>
      <c r="B15" s="176"/>
      <c r="C15" s="185"/>
      <c r="D15" s="176"/>
      <c r="E15" s="61" t="s">
        <v>126</v>
      </c>
      <c r="F15" s="176"/>
      <c r="G15" s="187"/>
      <c r="H15" s="188"/>
    </row>
    <row r="16" spans="1:9" s="53" customFormat="1" ht="30" customHeight="1" thickBot="1">
      <c r="A16" s="63" t="s">
        <v>229</v>
      </c>
      <c r="B16" s="189">
        <f>B12+B13+B14</f>
        <v>42998</v>
      </c>
      <c r="C16" s="190">
        <f>SUM(C12:C15)</f>
        <v>-2542</v>
      </c>
      <c r="D16" s="189">
        <f>SUM(D12:D15)</f>
        <v>40456</v>
      </c>
      <c r="E16" s="64" t="s">
        <v>231</v>
      </c>
      <c r="F16" s="189">
        <f>F12+F13+F14+F15</f>
        <v>42998</v>
      </c>
      <c r="G16" s="191">
        <f>SUM(G12:G15)</f>
        <v>-2542</v>
      </c>
      <c r="H16" s="192">
        <f>SUM(H12:H15)</f>
        <v>40456</v>
      </c>
      <c r="I16" s="193"/>
    </row>
    <row r="17" spans="1:5" ht="35.25" customHeight="1">
      <c r="A17" s="65"/>
      <c r="B17" s="65"/>
      <c r="C17" s="65"/>
      <c r="D17" s="65"/>
    </row>
    <row r="18" spans="1:5" ht="35.25" customHeight="1">
      <c r="E18" s="66" t="s">
        <v>127</v>
      </c>
    </row>
  </sheetData>
  <mergeCells count="3">
    <mergeCell ref="A2:H2"/>
    <mergeCell ref="A4:D4"/>
    <mergeCell ref="E4:H4"/>
  </mergeCells>
  <phoneticPr fontId="2" type="noConversion"/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zoomScale="80" zoomScaleNormal="80" workbookViewId="0">
      <selection activeCell="A2" sqref="A2:D2"/>
    </sheetView>
  </sheetViews>
  <sheetFormatPr defaultColWidth="52.625" defaultRowHeight="14.25"/>
  <cols>
    <col min="1" max="1" width="55.125" style="74" customWidth="1"/>
    <col min="2" max="2" width="25.625" style="74" customWidth="1"/>
    <col min="3" max="4" width="25.625" style="87" customWidth="1"/>
    <col min="5" max="5" width="16.625" style="74" customWidth="1"/>
    <col min="6" max="256" width="52.625" style="74"/>
    <col min="257" max="257" width="55.125" style="74" customWidth="1"/>
    <col min="258" max="260" width="25.625" style="74" customWidth="1"/>
    <col min="261" max="261" width="16.625" style="74" customWidth="1"/>
    <col min="262" max="512" width="52.625" style="74"/>
    <col min="513" max="513" width="55.125" style="74" customWidth="1"/>
    <col min="514" max="516" width="25.625" style="74" customWidth="1"/>
    <col min="517" max="517" width="16.625" style="74" customWidth="1"/>
    <col min="518" max="768" width="52.625" style="74"/>
    <col min="769" max="769" width="55.125" style="74" customWidth="1"/>
    <col min="770" max="772" width="25.625" style="74" customWidth="1"/>
    <col min="773" max="773" width="16.625" style="74" customWidth="1"/>
    <col min="774" max="1024" width="52.625" style="74"/>
    <col min="1025" max="1025" width="55.125" style="74" customWidth="1"/>
    <col min="1026" max="1028" width="25.625" style="74" customWidth="1"/>
    <col min="1029" max="1029" width="16.625" style="74" customWidth="1"/>
    <col min="1030" max="1280" width="52.625" style="74"/>
    <col min="1281" max="1281" width="55.125" style="74" customWidth="1"/>
    <col min="1282" max="1284" width="25.625" style="74" customWidth="1"/>
    <col min="1285" max="1285" width="16.625" style="74" customWidth="1"/>
    <col min="1286" max="1536" width="52.625" style="74"/>
    <col min="1537" max="1537" width="55.125" style="74" customWidth="1"/>
    <col min="1538" max="1540" width="25.625" style="74" customWidth="1"/>
    <col min="1541" max="1541" width="16.625" style="74" customWidth="1"/>
    <col min="1542" max="1792" width="52.625" style="74"/>
    <col min="1793" max="1793" width="55.125" style="74" customWidth="1"/>
    <col min="1794" max="1796" width="25.625" style="74" customWidth="1"/>
    <col min="1797" max="1797" width="16.625" style="74" customWidth="1"/>
    <col min="1798" max="2048" width="52.625" style="74"/>
    <col min="2049" max="2049" width="55.125" style="74" customWidth="1"/>
    <col min="2050" max="2052" width="25.625" style="74" customWidth="1"/>
    <col min="2053" max="2053" width="16.625" style="74" customWidth="1"/>
    <col min="2054" max="2304" width="52.625" style="74"/>
    <col min="2305" max="2305" width="55.125" style="74" customWidth="1"/>
    <col min="2306" max="2308" width="25.625" style="74" customWidth="1"/>
    <col min="2309" max="2309" width="16.625" style="74" customWidth="1"/>
    <col min="2310" max="2560" width="52.625" style="74"/>
    <col min="2561" max="2561" width="55.125" style="74" customWidth="1"/>
    <col min="2562" max="2564" width="25.625" style="74" customWidth="1"/>
    <col min="2565" max="2565" width="16.625" style="74" customWidth="1"/>
    <col min="2566" max="2816" width="52.625" style="74"/>
    <col min="2817" max="2817" width="55.125" style="74" customWidth="1"/>
    <col min="2818" max="2820" width="25.625" style="74" customWidth="1"/>
    <col min="2821" max="2821" width="16.625" style="74" customWidth="1"/>
    <col min="2822" max="3072" width="52.625" style="74"/>
    <col min="3073" max="3073" width="55.125" style="74" customWidth="1"/>
    <col min="3074" max="3076" width="25.625" style="74" customWidth="1"/>
    <col min="3077" max="3077" width="16.625" style="74" customWidth="1"/>
    <col min="3078" max="3328" width="52.625" style="74"/>
    <col min="3329" max="3329" width="55.125" style="74" customWidth="1"/>
    <col min="3330" max="3332" width="25.625" style="74" customWidth="1"/>
    <col min="3333" max="3333" width="16.625" style="74" customWidth="1"/>
    <col min="3334" max="3584" width="52.625" style="74"/>
    <col min="3585" max="3585" width="55.125" style="74" customWidth="1"/>
    <col min="3586" max="3588" width="25.625" style="74" customWidth="1"/>
    <col min="3589" max="3589" width="16.625" style="74" customWidth="1"/>
    <col min="3590" max="3840" width="52.625" style="74"/>
    <col min="3841" max="3841" width="55.125" style="74" customWidth="1"/>
    <col min="3842" max="3844" width="25.625" style="74" customWidth="1"/>
    <col min="3845" max="3845" width="16.625" style="74" customWidth="1"/>
    <col min="3846" max="4096" width="52.625" style="74"/>
    <col min="4097" max="4097" width="55.125" style="74" customWidth="1"/>
    <col min="4098" max="4100" width="25.625" style="74" customWidth="1"/>
    <col min="4101" max="4101" width="16.625" style="74" customWidth="1"/>
    <col min="4102" max="4352" width="52.625" style="74"/>
    <col min="4353" max="4353" width="55.125" style="74" customWidth="1"/>
    <col min="4354" max="4356" width="25.625" style="74" customWidth="1"/>
    <col min="4357" max="4357" width="16.625" style="74" customWidth="1"/>
    <col min="4358" max="4608" width="52.625" style="74"/>
    <col min="4609" max="4609" width="55.125" style="74" customWidth="1"/>
    <col min="4610" max="4612" width="25.625" style="74" customWidth="1"/>
    <col min="4613" max="4613" width="16.625" style="74" customWidth="1"/>
    <col min="4614" max="4864" width="52.625" style="74"/>
    <col min="4865" max="4865" width="55.125" style="74" customWidth="1"/>
    <col min="4866" max="4868" width="25.625" style="74" customWidth="1"/>
    <col min="4869" max="4869" width="16.625" style="74" customWidth="1"/>
    <col min="4870" max="5120" width="52.625" style="74"/>
    <col min="5121" max="5121" width="55.125" style="74" customWidth="1"/>
    <col min="5122" max="5124" width="25.625" style="74" customWidth="1"/>
    <col min="5125" max="5125" width="16.625" style="74" customWidth="1"/>
    <col min="5126" max="5376" width="52.625" style="74"/>
    <col min="5377" max="5377" width="55.125" style="74" customWidth="1"/>
    <col min="5378" max="5380" width="25.625" style="74" customWidth="1"/>
    <col min="5381" max="5381" width="16.625" style="74" customWidth="1"/>
    <col min="5382" max="5632" width="52.625" style="74"/>
    <col min="5633" max="5633" width="55.125" style="74" customWidth="1"/>
    <col min="5634" max="5636" width="25.625" style="74" customWidth="1"/>
    <col min="5637" max="5637" width="16.625" style="74" customWidth="1"/>
    <col min="5638" max="5888" width="52.625" style="74"/>
    <col min="5889" max="5889" width="55.125" style="74" customWidth="1"/>
    <col min="5890" max="5892" width="25.625" style="74" customWidth="1"/>
    <col min="5893" max="5893" width="16.625" style="74" customWidth="1"/>
    <col min="5894" max="6144" width="52.625" style="74"/>
    <col min="6145" max="6145" width="55.125" style="74" customWidth="1"/>
    <col min="6146" max="6148" width="25.625" style="74" customWidth="1"/>
    <col min="6149" max="6149" width="16.625" style="74" customWidth="1"/>
    <col min="6150" max="6400" width="52.625" style="74"/>
    <col min="6401" max="6401" width="55.125" style="74" customWidth="1"/>
    <col min="6402" max="6404" width="25.625" style="74" customWidth="1"/>
    <col min="6405" max="6405" width="16.625" style="74" customWidth="1"/>
    <col min="6406" max="6656" width="52.625" style="74"/>
    <col min="6657" max="6657" width="55.125" style="74" customWidth="1"/>
    <col min="6658" max="6660" width="25.625" style="74" customWidth="1"/>
    <col min="6661" max="6661" width="16.625" style="74" customWidth="1"/>
    <col min="6662" max="6912" width="52.625" style="74"/>
    <col min="6913" max="6913" width="55.125" style="74" customWidth="1"/>
    <col min="6914" max="6916" width="25.625" style="74" customWidth="1"/>
    <col min="6917" max="6917" width="16.625" style="74" customWidth="1"/>
    <col min="6918" max="7168" width="52.625" style="74"/>
    <col min="7169" max="7169" width="55.125" style="74" customWidth="1"/>
    <col min="7170" max="7172" width="25.625" style="74" customWidth="1"/>
    <col min="7173" max="7173" width="16.625" style="74" customWidth="1"/>
    <col min="7174" max="7424" width="52.625" style="74"/>
    <col min="7425" max="7425" width="55.125" style="74" customWidth="1"/>
    <col min="7426" max="7428" width="25.625" style="74" customWidth="1"/>
    <col min="7429" max="7429" width="16.625" style="74" customWidth="1"/>
    <col min="7430" max="7680" width="52.625" style="74"/>
    <col min="7681" max="7681" width="55.125" style="74" customWidth="1"/>
    <col min="7682" max="7684" width="25.625" style="74" customWidth="1"/>
    <col min="7685" max="7685" width="16.625" style="74" customWidth="1"/>
    <col min="7686" max="7936" width="52.625" style="74"/>
    <col min="7937" max="7937" width="55.125" style="74" customWidth="1"/>
    <col min="7938" max="7940" width="25.625" style="74" customWidth="1"/>
    <col min="7941" max="7941" width="16.625" style="74" customWidth="1"/>
    <col min="7942" max="8192" width="52.625" style="74"/>
    <col min="8193" max="8193" width="55.125" style="74" customWidth="1"/>
    <col min="8194" max="8196" width="25.625" style="74" customWidth="1"/>
    <col min="8197" max="8197" width="16.625" style="74" customWidth="1"/>
    <col min="8198" max="8448" width="52.625" style="74"/>
    <col min="8449" max="8449" width="55.125" style="74" customWidth="1"/>
    <col min="8450" max="8452" width="25.625" style="74" customWidth="1"/>
    <col min="8453" max="8453" width="16.625" style="74" customWidth="1"/>
    <col min="8454" max="8704" width="52.625" style="74"/>
    <col min="8705" max="8705" width="55.125" style="74" customWidth="1"/>
    <col min="8706" max="8708" width="25.625" style="74" customWidth="1"/>
    <col min="8709" max="8709" width="16.625" style="74" customWidth="1"/>
    <col min="8710" max="8960" width="52.625" style="74"/>
    <col min="8961" max="8961" width="55.125" style="74" customWidth="1"/>
    <col min="8962" max="8964" width="25.625" style="74" customWidth="1"/>
    <col min="8965" max="8965" width="16.625" style="74" customWidth="1"/>
    <col min="8966" max="9216" width="52.625" style="74"/>
    <col min="9217" max="9217" width="55.125" style="74" customWidth="1"/>
    <col min="9218" max="9220" width="25.625" style="74" customWidth="1"/>
    <col min="9221" max="9221" width="16.625" style="74" customWidth="1"/>
    <col min="9222" max="9472" width="52.625" style="74"/>
    <col min="9473" max="9473" width="55.125" style="74" customWidth="1"/>
    <col min="9474" max="9476" width="25.625" style="74" customWidth="1"/>
    <col min="9477" max="9477" width="16.625" style="74" customWidth="1"/>
    <col min="9478" max="9728" width="52.625" style="74"/>
    <col min="9729" max="9729" width="55.125" style="74" customWidth="1"/>
    <col min="9730" max="9732" width="25.625" style="74" customWidth="1"/>
    <col min="9733" max="9733" width="16.625" style="74" customWidth="1"/>
    <col min="9734" max="9984" width="52.625" style="74"/>
    <col min="9985" max="9985" width="55.125" style="74" customWidth="1"/>
    <col min="9986" max="9988" width="25.625" style="74" customWidth="1"/>
    <col min="9989" max="9989" width="16.625" style="74" customWidth="1"/>
    <col min="9990" max="10240" width="52.625" style="74"/>
    <col min="10241" max="10241" width="55.125" style="74" customWidth="1"/>
    <col min="10242" max="10244" width="25.625" style="74" customWidth="1"/>
    <col min="10245" max="10245" width="16.625" style="74" customWidth="1"/>
    <col min="10246" max="10496" width="52.625" style="74"/>
    <col min="10497" max="10497" width="55.125" style="74" customWidth="1"/>
    <col min="10498" max="10500" width="25.625" style="74" customWidth="1"/>
    <col min="10501" max="10501" width="16.625" style="74" customWidth="1"/>
    <col min="10502" max="10752" width="52.625" style="74"/>
    <col min="10753" max="10753" width="55.125" style="74" customWidth="1"/>
    <col min="10754" max="10756" width="25.625" style="74" customWidth="1"/>
    <col min="10757" max="10757" width="16.625" style="74" customWidth="1"/>
    <col min="10758" max="11008" width="52.625" style="74"/>
    <col min="11009" max="11009" width="55.125" style="74" customWidth="1"/>
    <col min="11010" max="11012" width="25.625" style="74" customWidth="1"/>
    <col min="11013" max="11013" width="16.625" style="74" customWidth="1"/>
    <col min="11014" max="11264" width="52.625" style="74"/>
    <col min="11265" max="11265" width="55.125" style="74" customWidth="1"/>
    <col min="11266" max="11268" width="25.625" style="74" customWidth="1"/>
    <col min="11269" max="11269" width="16.625" style="74" customWidth="1"/>
    <col min="11270" max="11520" width="52.625" style="74"/>
    <col min="11521" max="11521" width="55.125" style="74" customWidth="1"/>
    <col min="11522" max="11524" width="25.625" style="74" customWidth="1"/>
    <col min="11525" max="11525" width="16.625" style="74" customWidth="1"/>
    <col min="11526" max="11776" width="52.625" style="74"/>
    <col min="11777" max="11777" width="55.125" style="74" customWidth="1"/>
    <col min="11778" max="11780" width="25.625" style="74" customWidth="1"/>
    <col min="11781" max="11781" width="16.625" style="74" customWidth="1"/>
    <col min="11782" max="12032" width="52.625" style="74"/>
    <col min="12033" max="12033" width="55.125" style="74" customWidth="1"/>
    <col min="12034" max="12036" width="25.625" style="74" customWidth="1"/>
    <col min="12037" max="12037" width="16.625" style="74" customWidth="1"/>
    <col min="12038" max="12288" width="52.625" style="74"/>
    <col min="12289" max="12289" width="55.125" style="74" customWidth="1"/>
    <col min="12290" max="12292" width="25.625" style="74" customWidth="1"/>
    <col min="12293" max="12293" width="16.625" style="74" customWidth="1"/>
    <col min="12294" max="12544" width="52.625" style="74"/>
    <col min="12545" max="12545" width="55.125" style="74" customWidth="1"/>
    <col min="12546" max="12548" width="25.625" style="74" customWidth="1"/>
    <col min="12549" max="12549" width="16.625" style="74" customWidth="1"/>
    <col min="12550" max="12800" width="52.625" style="74"/>
    <col min="12801" max="12801" width="55.125" style="74" customWidth="1"/>
    <col min="12802" max="12804" width="25.625" style="74" customWidth="1"/>
    <col min="12805" max="12805" width="16.625" style="74" customWidth="1"/>
    <col min="12806" max="13056" width="52.625" style="74"/>
    <col min="13057" max="13057" width="55.125" style="74" customWidth="1"/>
    <col min="13058" max="13060" width="25.625" style="74" customWidth="1"/>
    <col min="13061" max="13061" width="16.625" style="74" customWidth="1"/>
    <col min="13062" max="13312" width="52.625" style="74"/>
    <col min="13313" max="13313" width="55.125" style="74" customWidth="1"/>
    <col min="13314" max="13316" width="25.625" style="74" customWidth="1"/>
    <col min="13317" max="13317" width="16.625" style="74" customWidth="1"/>
    <col min="13318" max="13568" width="52.625" style="74"/>
    <col min="13569" max="13569" width="55.125" style="74" customWidth="1"/>
    <col min="13570" max="13572" width="25.625" style="74" customWidth="1"/>
    <col min="13573" max="13573" width="16.625" style="74" customWidth="1"/>
    <col min="13574" max="13824" width="52.625" style="74"/>
    <col min="13825" max="13825" width="55.125" style="74" customWidth="1"/>
    <col min="13826" max="13828" width="25.625" style="74" customWidth="1"/>
    <col min="13829" max="13829" width="16.625" style="74" customWidth="1"/>
    <col min="13830" max="14080" width="52.625" style="74"/>
    <col min="14081" max="14081" width="55.125" style="74" customWidth="1"/>
    <col min="14082" max="14084" width="25.625" style="74" customWidth="1"/>
    <col min="14085" max="14085" width="16.625" style="74" customWidth="1"/>
    <col min="14086" max="14336" width="52.625" style="74"/>
    <col min="14337" max="14337" width="55.125" style="74" customWidth="1"/>
    <col min="14338" max="14340" width="25.625" style="74" customWidth="1"/>
    <col min="14341" max="14341" width="16.625" style="74" customWidth="1"/>
    <col min="14342" max="14592" width="52.625" style="74"/>
    <col min="14593" max="14593" width="55.125" style="74" customWidth="1"/>
    <col min="14594" max="14596" width="25.625" style="74" customWidth="1"/>
    <col min="14597" max="14597" width="16.625" style="74" customWidth="1"/>
    <col min="14598" max="14848" width="52.625" style="74"/>
    <col min="14849" max="14849" width="55.125" style="74" customWidth="1"/>
    <col min="14850" max="14852" width="25.625" style="74" customWidth="1"/>
    <col min="14853" max="14853" width="16.625" style="74" customWidth="1"/>
    <col min="14854" max="15104" width="52.625" style="74"/>
    <col min="15105" max="15105" width="55.125" style="74" customWidth="1"/>
    <col min="15106" max="15108" width="25.625" style="74" customWidth="1"/>
    <col min="15109" max="15109" width="16.625" style="74" customWidth="1"/>
    <col min="15110" max="15360" width="52.625" style="74"/>
    <col min="15361" max="15361" width="55.125" style="74" customWidth="1"/>
    <col min="15362" max="15364" width="25.625" style="74" customWidth="1"/>
    <col min="15365" max="15365" width="16.625" style="74" customWidth="1"/>
    <col min="15366" max="15616" width="52.625" style="74"/>
    <col min="15617" max="15617" width="55.125" style="74" customWidth="1"/>
    <col min="15618" max="15620" width="25.625" style="74" customWidth="1"/>
    <col min="15621" max="15621" width="16.625" style="74" customWidth="1"/>
    <col min="15622" max="15872" width="52.625" style="74"/>
    <col min="15873" max="15873" width="55.125" style="74" customWidth="1"/>
    <col min="15874" max="15876" width="25.625" style="74" customWidth="1"/>
    <col min="15877" max="15877" width="16.625" style="74" customWidth="1"/>
    <col min="15878" max="16128" width="52.625" style="74"/>
    <col min="16129" max="16129" width="55.125" style="74" customWidth="1"/>
    <col min="16130" max="16132" width="25.625" style="74" customWidth="1"/>
    <col min="16133" max="16133" width="16.625" style="74" customWidth="1"/>
    <col min="16134" max="16384" width="52.625" style="74"/>
  </cols>
  <sheetData>
    <row r="1" spans="1:6" s="4" customFormat="1" ht="25.5" customHeight="1">
      <c r="A1" s="4" t="s">
        <v>175</v>
      </c>
      <c r="B1" s="19"/>
      <c r="F1" s="19"/>
    </row>
    <row r="2" spans="1:6" ht="30" customHeight="1">
      <c r="A2" s="216" t="s">
        <v>130</v>
      </c>
      <c r="B2" s="216"/>
      <c r="C2" s="216"/>
      <c r="D2" s="216"/>
    </row>
    <row r="3" spans="1:6" s="76" customFormat="1" ht="17.25" customHeight="1" thickBot="1">
      <c r="A3" s="75"/>
      <c r="C3" s="77"/>
      <c r="D3" s="78" t="s">
        <v>131</v>
      </c>
    </row>
    <row r="4" spans="1:6" s="82" customFormat="1" ht="18" customHeight="1">
      <c r="A4" s="79" t="s">
        <v>132</v>
      </c>
      <c r="B4" s="80" t="s">
        <v>133</v>
      </c>
      <c r="C4" s="80" t="s">
        <v>178</v>
      </c>
      <c r="D4" s="81" t="s">
        <v>179</v>
      </c>
    </row>
    <row r="5" spans="1:6" s="76" customFormat="1" ht="18" customHeight="1">
      <c r="A5" s="83" t="s">
        <v>134</v>
      </c>
      <c r="B5" s="110">
        <v>1329571</v>
      </c>
      <c r="C5" s="108">
        <v>80953</v>
      </c>
      <c r="D5" s="111">
        <f>B5+C5</f>
        <v>1410524</v>
      </c>
      <c r="E5" s="84"/>
    </row>
    <row r="6" spans="1:6" s="76" customFormat="1" ht="18" customHeight="1">
      <c r="A6" s="170" t="s">
        <v>135</v>
      </c>
      <c r="B6" s="171">
        <v>1081740</v>
      </c>
      <c r="C6" s="159">
        <v>4600</v>
      </c>
      <c r="D6" s="158">
        <f t="shared" ref="D6:D31" si="0">B6+C6</f>
        <v>1086340</v>
      </c>
      <c r="E6" s="84"/>
    </row>
    <row r="7" spans="1:6" s="76" customFormat="1" ht="18" customHeight="1">
      <c r="A7" s="170" t="s">
        <v>136</v>
      </c>
      <c r="B7" s="159">
        <v>32379</v>
      </c>
      <c r="C7" s="159"/>
      <c r="D7" s="158">
        <f t="shared" si="0"/>
        <v>32379</v>
      </c>
      <c r="E7" s="84"/>
    </row>
    <row r="8" spans="1:6" s="76" customFormat="1" ht="18" customHeight="1">
      <c r="A8" s="170" t="s">
        <v>137</v>
      </c>
      <c r="B8" s="159">
        <v>211691</v>
      </c>
      <c r="C8" s="159">
        <v>260</v>
      </c>
      <c r="D8" s="158">
        <f t="shared" si="0"/>
        <v>211951</v>
      </c>
      <c r="E8" s="84"/>
    </row>
    <row r="9" spans="1:6" s="76" customFormat="1" ht="18" customHeight="1">
      <c r="A9" s="172" t="s">
        <v>138</v>
      </c>
      <c r="B9" s="153">
        <v>0</v>
      </c>
      <c r="C9" s="153" t="s">
        <v>139</v>
      </c>
      <c r="D9" s="154" t="s">
        <v>139</v>
      </c>
      <c r="E9" s="84"/>
    </row>
    <row r="10" spans="1:6" s="76" customFormat="1" ht="18" customHeight="1">
      <c r="A10" s="172" t="s">
        <v>140</v>
      </c>
      <c r="B10" s="153">
        <v>0</v>
      </c>
      <c r="C10" s="153" t="s">
        <v>139</v>
      </c>
      <c r="D10" s="154" t="s">
        <v>139</v>
      </c>
      <c r="E10" s="85"/>
    </row>
    <row r="11" spans="1:6" s="76" customFormat="1" ht="18" customHeight="1">
      <c r="A11" s="172" t="s">
        <v>136</v>
      </c>
      <c r="B11" s="153">
        <v>0</v>
      </c>
      <c r="C11" s="153" t="s">
        <v>139</v>
      </c>
      <c r="D11" s="154" t="s">
        <v>139</v>
      </c>
      <c r="E11" s="84"/>
    </row>
    <row r="12" spans="1:6" s="76" customFormat="1" ht="18" customHeight="1">
      <c r="A12" s="172" t="s">
        <v>137</v>
      </c>
      <c r="B12" s="153">
        <v>0</v>
      </c>
      <c r="C12" s="153" t="s">
        <v>139</v>
      </c>
      <c r="D12" s="154" t="s">
        <v>139</v>
      </c>
      <c r="E12" s="84"/>
    </row>
    <row r="13" spans="1:6" s="76" customFormat="1" ht="18" customHeight="1">
      <c r="A13" s="172" t="s">
        <v>141</v>
      </c>
      <c r="B13" s="159">
        <v>303976</v>
      </c>
      <c r="C13" s="173">
        <v>76093</v>
      </c>
      <c r="D13" s="158">
        <f t="shared" si="0"/>
        <v>380069</v>
      </c>
      <c r="E13" s="84"/>
    </row>
    <row r="14" spans="1:6" s="76" customFormat="1" ht="18" customHeight="1">
      <c r="A14" s="172" t="s">
        <v>140</v>
      </c>
      <c r="B14" s="159">
        <v>169800</v>
      </c>
      <c r="C14" s="173"/>
      <c r="D14" s="158">
        <f t="shared" si="0"/>
        <v>169800</v>
      </c>
      <c r="E14" s="84"/>
    </row>
    <row r="15" spans="1:6" s="76" customFormat="1" ht="18" customHeight="1">
      <c r="A15" s="172" t="s">
        <v>136</v>
      </c>
      <c r="B15" s="159">
        <v>1364</v>
      </c>
      <c r="C15" s="173"/>
      <c r="D15" s="158">
        <f t="shared" si="0"/>
        <v>1364</v>
      </c>
      <c r="E15" s="84"/>
    </row>
    <row r="16" spans="1:6" s="76" customFormat="1" ht="18" customHeight="1">
      <c r="A16" s="172" t="s">
        <v>137</v>
      </c>
      <c r="B16" s="159">
        <v>131592</v>
      </c>
      <c r="C16" s="173"/>
      <c r="D16" s="158">
        <f t="shared" si="0"/>
        <v>131592</v>
      </c>
      <c r="E16" s="84"/>
    </row>
    <row r="17" spans="1:5" s="76" customFormat="1" ht="18" customHeight="1">
      <c r="A17" s="172" t="s">
        <v>142</v>
      </c>
      <c r="B17" s="159">
        <v>24239</v>
      </c>
      <c r="C17" s="159">
        <v>260</v>
      </c>
      <c r="D17" s="158">
        <f t="shared" si="0"/>
        <v>24499</v>
      </c>
      <c r="E17" s="84"/>
    </row>
    <row r="18" spans="1:5" s="76" customFormat="1" ht="18" customHeight="1">
      <c r="A18" s="172" t="s">
        <v>140</v>
      </c>
      <c r="B18" s="159">
        <v>4184</v>
      </c>
      <c r="C18" s="159"/>
      <c r="D18" s="158">
        <f t="shared" si="0"/>
        <v>4184</v>
      </c>
      <c r="E18" s="84"/>
    </row>
    <row r="19" spans="1:5" s="76" customFormat="1" ht="18" customHeight="1">
      <c r="A19" s="172" t="s">
        <v>136</v>
      </c>
      <c r="B19" s="159">
        <v>497</v>
      </c>
      <c r="C19" s="159"/>
      <c r="D19" s="158">
        <f t="shared" si="0"/>
        <v>497</v>
      </c>
      <c r="E19" s="84"/>
    </row>
    <row r="20" spans="1:5" s="76" customFormat="1" ht="18" customHeight="1">
      <c r="A20" s="172" t="s">
        <v>137</v>
      </c>
      <c r="B20" s="159">
        <v>19304</v>
      </c>
      <c r="C20" s="159">
        <v>260</v>
      </c>
      <c r="D20" s="158">
        <f t="shared" si="0"/>
        <v>19564</v>
      </c>
      <c r="E20" s="84"/>
    </row>
    <row r="21" spans="1:5" s="76" customFormat="1" ht="18" customHeight="1">
      <c r="A21" s="172" t="s">
        <v>143</v>
      </c>
      <c r="B21" s="159">
        <v>843641</v>
      </c>
      <c r="C21" s="159"/>
      <c r="D21" s="158">
        <f t="shared" si="0"/>
        <v>843641</v>
      </c>
      <c r="E21" s="84"/>
    </row>
    <row r="22" spans="1:5" s="76" customFormat="1" ht="18" customHeight="1">
      <c r="A22" s="172" t="s">
        <v>140</v>
      </c>
      <c r="B22" s="159">
        <v>814407</v>
      </c>
      <c r="C22" s="159"/>
      <c r="D22" s="158">
        <f t="shared" si="0"/>
        <v>814407</v>
      </c>
      <c r="E22" s="84"/>
    </row>
    <row r="23" spans="1:5" s="76" customFormat="1" ht="18" customHeight="1">
      <c r="A23" s="172" t="s">
        <v>136</v>
      </c>
      <c r="B23" s="159">
        <v>27000</v>
      </c>
      <c r="C23" s="159"/>
      <c r="D23" s="158">
        <f t="shared" si="0"/>
        <v>27000</v>
      </c>
      <c r="E23" s="84"/>
    </row>
    <row r="24" spans="1:5" s="76" customFormat="1" ht="18" customHeight="1">
      <c r="A24" s="172" t="s">
        <v>137</v>
      </c>
      <c r="B24" s="153">
        <v>0</v>
      </c>
      <c r="C24" s="153" t="s">
        <v>139</v>
      </c>
      <c r="D24" s="154" t="s">
        <v>139</v>
      </c>
      <c r="E24" s="84"/>
    </row>
    <row r="25" spans="1:5" s="76" customFormat="1" ht="18" customHeight="1">
      <c r="A25" s="172" t="s">
        <v>144</v>
      </c>
      <c r="B25" s="159">
        <v>96239</v>
      </c>
      <c r="C25" s="173"/>
      <c r="D25" s="158">
        <f t="shared" si="0"/>
        <v>96239</v>
      </c>
      <c r="E25" s="84"/>
    </row>
    <row r="26" spans="1:5" s="76" customFormat="1" ht="18" customHeight="1">
      <c r="A26" s="172" t="s">
        <v>140</v>
      </c>
      <c r="B26" s="159">
        <v>33444</v>
      </c>
      <c r="C26" s="173"/>
      <c r="D26" s="158">
        <f t="shared" si="0"/>
        <v>33444</v>
      </c>
      <c r="E26" s="84"/>
    </row>
    <row r="27" spans="1:5" s="76" customFormat="1" ht="18" customHeight="1">
      <c r="A27" s="172" t="s">
        <v>136</v>
      </c>
      <c r="B27" s="159">
        <v>2000</v>
      </c>
      <c r="C27" s="173"/>
      <c r="D27" s="158">
        <f t="shared" si="0"/>
        <v>2000</v>
      </c>
      <c r="E27" s="84"/>
    </row>
    <row r="28" spans="1:5" s="76" customFormat="1" ht="18" customHeight="1">
      <c r="A28" s="172" t="s">
        <v>137</v>
      </c>
      <c r="B28" s="159">
        <v>60795</v>
      </c>
      <c r="C28" s="173"/>
      <c r="D28" s="158">
        <f t="shared" si="0"/>
        <v>60795</v>
      </c>
      <c r="E28" s="84"/>
    </row>
    <row r="29" spans="1:5" s="76" customFormat="1" ht="18" customHeight="1">
      <c r="A29" s="172" t="s">
        <v>145</v>
      </c>
      <c r="B29" s="159">
        <v>61476</v>
      </c>
      <c r="C29" s="159">
        <v>4600</v>
      </c>
      <c r="D29" s="158">
        <f t="shared" si="0"/>
        <v>66076</v>
      </c>
      <c r="E29" s="84"/>
    </row>
    <row r="30" spans="1:5" s="76" customFormat="1" ht="18" customHeight="1">
      <c r="A30" s="172" t="s">
        <v>140</v>
      </c>
      <c r="B30" s="159">
        <v>59905</v>
      </c>
      <c r="C30" s="159">
        <v>4600</v>
      </c>
      <c r="D30" s="158">
        <f t="shared" si="0"/>
        <v>64505</v>
      </c>
      <c r="E30" s="84"/>
    </row>
    <row r="31" spans="1:5" s="76" customFormat="1" ht="18" customHeight="1">
      <c r="A31" s="172" t="s">
        <v>136</v>
      </c>
      <c r="B31" s="159">
        <v>1518</v>
      </c>
      <c r="C31" s="159"/>
      <c r="D31" s="158">
        <f t="shared" si="0"/>
        <v>1518</v>
      </c>
      <c r="E31" s="84"/>
    </row>
    <row r="32" spans="1:5" s="76" customFormat="1" ht="18" customHeight="1">
      <c r="A32" s="172" t="s">
        <v>137</v>
      </c>
      <c r="B32" s="153">
        <v>0</v>
      </c>
      <c r="C32" s="153" t="s">
        <v>139</v>
      </c>
      <c r="D32" s="154" t="s">
        <v>139</v>
      </c>
      <c r="E32" s="84"/>
    </row>
    <row r="33" spans="1:5" s="76" customFormat="1" ht="18" customHeight="1">
      <c r="A33" s="172" t="s">
        <v>146</v>
      </c>
      <c r="B33" s="153">
        <v>0</v>
      </c>
      <c r="C33" s="153" t="s">
        <v>139</v>
      </c>
      <c r="D33" s="154" t="s">
        <v>139</v>
      </c>
      <c r="E33" s="84"/>
    </row>
    <row r="34" spans="1:5" s="76" customFormat="1" ht="18" customHeight="1">
      <c r="A34" s="172" t="s">
        <v>140</v>
      </c>
      <c r="B34" s="153">
        <v>0</v>
      </c>
      <c r="C34" s="153" t="s">
        <v>139</v>
      </c>
      <c r="D34" s="154" t="s">
        <v>139</v>
      </c>
      <c r="E34" s="84"/>
    </row>
    <row r="35" spans="1:5" s="76" customFormat="1" ht="18" customHeight="1">
      <c r="A35" s="172" t="s">
        <v>136</v>
      </c>
      <c r="B35" s="153">
        <v>0</v>
      </c>
      <c r="C35" s="153" t="s">
        <v>139</v>
      </c>
      <c r="D35" s="154" t="s">
        <v>139</v>
      </c>
      <c r="E35" s="84"/>
    </row>
    <row r="36" spans="1:5" s="76" customFormat="1" ht="18" customHeight="1" thickBot="1">
      <c r="A36" s="174" t="s">
        <v>137</v>
      </c>
      <c r="B36" s="161">
        <v>0</v>
      </c>
      <c r="C36" s="161" t="s">
        <v>139</v>
      </c>
      <c r="D36" s="162" t="s">
        <v>139</v>
      </c>
      <c r="E36" s="84"/>
    </row>
    <row r="38" spans="1:5">
      <c r="B38" s="86"/>
    </row>
    <row r="39" spans="1:5">
      <c r="B39" s="86"/>
    </row>
  </sheetData>
  <mergeCells count="1">
    <mergeCell ref="A2:D2"/>
  </mergeCells>
  <phoneticPr fontId="2" type="noConversion"/>
  <printOptions horizontalCentered="1" verticalCentered="1"/>
  <pageMargins left="0.31496062992125984" right="0.31496062992125984" top="0.39370078740157483" bottom="0.35433070866141736" header="0.31496062992125984" footer="0.31496062992125984"/>
  <pageSetup paperSize="9" scale="84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80" zoomScaleNormal="80" workbookViewId="0">
      <selection activeCell="F32" sqref="F32"/>
    </sheetView>
  </sheetViews>
  <sheetFormatPr defaultColWidth="52.625" defaultRowHeight="14.25"/>
  <cols>
    <col min="1" max="1" width="47.5" style="88" customWidth="1"/>
    <col min="2" max="2" width="24" style="88" customWidth="1"/>
    <col min="3" max="4" width="24" style="102" customWidth="1"/>
    <col min="5" max="5" width="22.875" style="88" customWidth="1"/>
    <col min="6" max="256" width="52.625" style="88"/>
    <col min="257" max="257" width="47.5" style="88" customWidth="1"/>
    <col min="258" max="260" width="24" style="88" customWidth="1"/>
    <col min="261" max="261" width="22.875" style="88" customWidth="1"/>
    <col min="262" max="512" width="52.625" style="88"/>
    <col min="513" max="513" width="47.5" style="88" customWidth="1"/>
    <col min="514" max="516" width="24" style="88" customWidth="1"/>
    <col min="517" max="517" width="22.875" style="88" customWidth="1"/>
    <col min="518" max="768" width="52.625" style="88"/>
    <col min="769" max="769" width="47.5" style="88" customWidth="1"/>
    <col min="770" max="772" width="24" style="88" customWidth="1"/>
    <col min="773" max="773" width="22.875" style="88" customWidth="1"/>
    <col min="774" max="1024" width="52.625" style="88"/>
    <col min="1025" max="1025" width="47.5" style="88" customWidth="1"/>
    <col min="1026" max="1028" width="24" style="88" customWidth="1"/>
    <col min="1029" max="1029" width="22.875" style="88" customWidth="1"/>
    <col min="1030" max="1280" width="52.625" style="88"/>
    <col min="1281" max="1281" width="47.5" style="88" customWidth="1"/>
    <col min="1282" max="1284" width="24" style="88" customWidth="1"/>
    <col min="1285" max="1285" width="22.875" style="88" customWidth="1"/>
    <col min="1286" max="1536" width="52.625" style="88"/>
    <col min="1537" max="1537" width="47.5" style="88" customWidth="1"/>
    <col min="1538" max="1540" width="24" style="88" customWidth="1"/>
    <col min="1541" max="1541" width="22.875" style="88" customWidth="1"/>
    <col min="1542" max="1792" width="52.625" style="88"/>
    <col min="1793" max="1793" width="47.5" style="88" customWidth="1"/>
    <col min="1794" max="1796" width="24" style="88" customWidth="1"/>
    <col min="1797" max="1797" width="22.875" style="88" customWidth="1"/>
    <col min="1798" max="2048" width="52.625" style="88"/>
    <col min="2049" max="2049" width="47.5" style="88" customWidth="1"/>
    <col min="2050" max="2052" width="24" style="88" customWidth="1"/>
    <col min="2053" max="2053" width="22.875" style="88" customWidth="1"/>
    <col min="2054" max="2304" width="52.625" style="88"/>
    <col min="2305" max="2305" width="47.5" style="88" customWidth="1"/>
    <col min="2306" max="2308" width="24" style="88" customWidth="1"/>
    <col min="2309" max="2309" width="22.875" style="88" customWidth="1"/>
    <col min="2310" max="2560" width="52.625" style="88"/>
    <col min="2561" max="2561" width="47.5" style="88" customWidth="1"/>
    <col min="2562" max="2564" width="24" style="88" customWidth="1"/>
    <col min="2565" max="2565" width="22.875" style="88" customWidth="1"/>
    <col min="2566" max="2816" width="52.625" style="88"/>
    <col min="2817" max="2817" width="47.5" style="88" customWidth="1"/>
    <col min="2818" max="2820" width="24" style="88" customWidth="1"/>
    <col min="2821" max="2821" width="22.875" style="88" customWidth="1"/>
    <col min="2822" max="3072" width="52.625" style="88"/>
    <col min="3073" max="3073" width="47.5" style="88" customWidth="1"/>
    <col min="3074" max="3076" width="24" style="88" customWidth="1"/>
    <col min="3077" max="3077" width="22.875" style="88" customWidth="1"/>
    <col min="3078" max="3328" width="52.625" style="88"/>
    <col min="3329" max="3329" width="47.5" style="88" customWidth="1"/>
    <col min="3330" max="3332" width="24" style="88" customWidth="1"/>
    <col min="3333" max="3333" width="22.875" style="88" customWidth="1"/>
    <col min="3334" max="3584" width="52.625" style="88"/>
    <col min="3585" max="3585" width="47.5" style="88" customWidth="1"/>
    <col min="3586" max="3588" width="24" style="88" customWidth="1"/>
    <col min="3589" max="3589" width="22.875" style="88" customWidth="1"/>
    <col min="3590" max="3840" width="52.625" style="88"/>
    <col min="3841" max="3841" width="47.5" style="88" customWidth="1"/>
    <col min="3842" max="3844" width="24" style="88" customWidth="1"/>
    <col min="3845" max="3845" width="22.875" style="88" customWidth="1"/>
    <col min="3846" max="4096" width="52.625" style="88"/>
    <col min="4097" max="4097" width="47.5" style="88" customWidth="1"/>
    <col min="4098" max="4100" width="24" style="88" customWidth="1"/>
    <col min="4101" max="4101" width="22.875" style="88" customWidth="1"/>
    <col min="4102" max="4352" width="52.625" style="88"/>
    <col min="4353" max="4353" width="47.5" style="88" customWidth="1"/>
    <col min="4354" max="4356" width="24" style="88" customWidth="1"/>
    <col min="4357" max="4357" width="22.875" style="88" customWidth="1"/>
    <col min="4358" max="4608" width="52.625" style="88"/>
    <col min="4609" max="4609" width="47.5" style="88" customWidth="1"/>
    <col min="4610" max="4612" width="24" style="88" customWidth="1"/>
    <col min="4613" max="4613" width="22.875" style="88" customWidth="1"/>
    <col min="4614" max="4864" width="52.625" style="88"/>
    <col min="4865" max="4865" width="47.5" style="88" customWidth="1"/>
    <col min="4866" max="4868" width="24" style="88" customWidth="1"/>
    <col min="4869" max="4869" width="22.875" style="88" customWidth="1"/>
    <col min="4870" max="5120" width="52.625" style="88"/>
    <col min="5121" max="5121" width="47.5" style="88" customWidth="1"/>
    <col min="5122" max="5124" width="24" style="88" customWidth="1"/>
    <col min="5125" max="5125" width="22.875" style="88" customWidth="1"/>
    <col min="5126" max="5376" width="52.625" style="88"/>
    <col min="5377" max="5377" width="47.5" style="88" customWidth="1"/>
    <col min="5378" max="5380" width="24" style="88" customWidth="1"/>
    <col min="5381" max="5381" width="22.875" style="88" customWidth="1"/>
    <col min="5382" max="5632" width="52.625" style="88"/>
    <col min="5633" max="5633" width="47.5" style="88" customWidth="1"/>
    <col min="5634" max="5636" width="24" style="88" customWidth="1"/>
    <col min="5637" max="5637" width="22.875" style="88" customWidth="1"/>
    <col min="5638" max="5888" width="52.625" style="88"/>
    <col min="5889" max="5889" width="47.5" style="88" customWidth="1"/>
    <col min="5890" max="5892" width="24" style="88" customWidth="1"/>
    <col min="5893" max="5893" width="22.875" style="88" customWidth="1"/>
    <col min="5894" max="6144" width="52.625" style="88"/>
    <col min="6145" max="6145" width="47.5" style="88" customWidth="1"/>
    <col min="6146" max="6148" width="24" style="88" customWidth="1"/>
    <col min="6149" max="6149" width="22.875" style="88" customWidth="1"/>
    <col min="6150" max="6400" width="52.625" style="88"/>
    <col min="6401" max="6401" width="47.5" style="88" customWidth="1"/>
    <col min="6402" max="6404" width="24" style="88" customWidth="1"/>
    <col min="6405" max="6405" width="22.875" style="88" customWidth="1"/>
    <col min="6406" max="6656" width="52.625" style="88"/>
    <col min="6657" max="6657" width="47.5" style="88" customWidth="1"/>
    <col min="6658" max="6660" width="24" style="88" customWidth="1"/>
    <col min="6661" max="6661" width="22.875" style="88" customWidth="1"/>
    <col min="6662" max="6912" width="52.625" style="88"/>
    <col min="6913" max="6913" width="47.5" style="88" customWidth="1"/>
    <col min="6914" max="6916" width="24" style="88" customWidth="1"/>
    <col min="6917" max="6917" width="22.875" style="88" customWidth="1"/>
    <col min="6918" max="7168" width="52.625" style="88"/>
    <col min="7169" max="7169" width="47.5" style="88" customWidth="1"/>
    <col min="7170" max="7172" width="24" style="88" customWidth="1"/>
    <col min="7173" max="7173" width="22.875" style="88" customWidth="1"/>
    <col min="7174" max="7424" width="52.625" style="88"/>
    <col min="7425" max="7425" width="47.5" style="88" customWidth="1"/>
    <col min="7426" max="7428" width="24" style="88" customWidth="1"/>
    <col min="7429" max="7429" width="22.875" style="88" customWidth="1"/>
    <col min="7430" max="7680" width="52.625" style="88"/>
    <col min="7681" max="7681" width="47.5" style="88" customWidth="1"/>
    <col min="7682" max="7684" width="24" style="88" customWidth="1"/>
    <col min="7685" max="7685" width="22.875" style="88" customWidth="1"/>
    <col min="7686" max="7936" width="52.625" style="88"/>
    <col min="7937" max="7937" width="47.5" style="88" customWidth="1"/>
    <col min="7938" max="7940" width="24" style="88" customWidth="1"/>
    <col min="7941" max="7941" width="22.875" style="88" customWidth="1"/>
    <col min="7942" max="8192" width="52.625" style="88"/>
    <col min="8193" max="8193" width="47.5" style="88" customWidth="1"/>
    <col min="8194" max="8196" width="24" style="88" customWidth="1"/>
    <col min="8197" max="8197" width="22.875" style="88" customWidth="1"/>
    <col min="8198" max="8448" width="52.625" style="88"/>
    <col min="8449" max="8449" width="47.5" style="88" customWidth="1"/>
    <col min="8450" max="8452" width="24" style="88" customWidth="1"/>
    <col min="8453" max="8453" width="22.875" style="88" customWidth="1"/>
    <col min="8454" max="8704" width="52.625" style="88"/>
    <col min="8705" max="8705" width="47.5" style="88" customWidth="1"/>
    <col min="8706" max="8708" width="24" style="88" customWidth="1"/>
    <col min="8709" max="8709" width="22.875" style="88" customWidth="1"/>
    <col min="8710" max="8960" width="52.625" style="88"/>
    <col min="8961" max="8961" width="47.5" style="88" customWidth="1"/>
    <col min="8962" max="8964" width="24" style="88" customWidth="1"/>
    <col min="8965" max="8965" width="22.875" style="88" customWidth="1"/>
    <col min="8966" max="9216" width="52.625" style="88"/>
    <col min="9217" max="9217" width="47.5" style="88" customWidth="1"/>
    <col min="9218" max="9220" width="24" style="88" customWidth="1"/>
    <col min="9221" max="9221" width="22.875" style="88" customWidth="1"/>
    <col min="9222" max="9472" width="52.625" style="88"/>
    <col min="9473" max="9473" width="47.5" style="88" customWidth="1"/>
    <col min="9474" max="9476" width="24" style="88" customWidth="1"/>
    <col min="9477" max="9477" width="22.875" style="88" customWidth="1"/>
    <col min="9478" max="9728" width="52.625" style="88"/>
    <col min="9729" max="9729" width="47.5" style="88" customWidth="1"/>
    <col min="9730" max="9732" width="24" style="88" customWidth="1"/>
    <col min="9733" max="9733" width="22.875" style="88" customWidth="1"/>
    <col min="9734" max="9984" width="52.625" style="88"/>
    <col min="9985" max="9985" width="47.5" style="88" customWidth="1"/>
    <col min="9986" max="9988" width="24" style="88" customWidth="1"/>
    <col min="9989" max="9989" width="22.875" style="88" customWidth="1"/>
    <col min="9990" max="10240" width="52.625" style="88"/>
    <col min="10241" max="10241" width="47.5" style="88" customWidth="1"/>
    <col min="10242" max="10244" width="24" style="88" customWidth="1"/>
    <col min="10245" max="10245" width="22.875" style="88" customWidth="1"/>
    <col min="10246" max="10496" width="52.625" style="88"/>
    <col min="10497" max="10497" width="47.5" style="88" customWidth="1"/>
    <col min="10498" max="10500" width="24" style="88" customWidth="1"/>
    <col min="10501" max="10501" width="22.875" style="88" customWidth="1"/>
    <col min="10502" max="10752" width="52.625" style="88"/>
    <col min="10753" max="10753" width="47.5" style="88" customWidth="1"/>
    <col min="10754" max="10756" width="24" style="88" customWidth="1"/>
    <col min="10757" max="10757" width="22.875" style="88" customWidth="1"/>
    <col min="10758" max="11008" width="52.625" style="88"/>
    <col min="11009" max="11009" width="47.5" style="88" customWidth="1"/>
    <col min="11010" max="11012" width="24" style="88" customWidth="1"/>
    <col min="11013" max="11013" width="22.875" style="88" customWidth="1"/>
    <col min="11014" max="11264" width="52.625" style="88"/>
    <col min="11265" max="11265" width="47.5" style="88" customWidth="1"/>
    <col min="11266" max="11268" width="24" style="88" customWidth="1"/>
    <col min="11269" max="11269" width="22.875" style="88" customWidth="1"/>
    <col min="11270" max="11520" width="52.625" style="88"/>
    <col min="11521" max="11521" width="47.5" style="88" customWidth="1"/>
    <col min="11522" max="11524" width="24" style="88" customWidth="1"/>
    <col min="11525" max="11525" width="22.875" style="88" customWidth="1"/>
    <col min="11526" max="11776" width="52.625" style="88"/>
    <col min="11777" max="11777" width="47.5" style="88" customWidth="1"/>
    <col min="11778" max="11780" width="24" style="88" customWidth="1"/>
    <col min="11781" max="11781" width="22.875" style="88" customWidth="1"/>
    <col min="11782" max="12032" width="52.625" style="88"/>
    <col min="12033" max="12033" width="47.5" style="88" customWidth="1"/>
    <col min="12034" max="12036" width="24" style="88" customWidth="1"/>
    <col min="12037" max="12037" width="22.875" style="88" customWidth="1"/>
    <col min="12038" max="12288" width="52.625" style="88"/>
    <col min="12289" max="12289" width="47.5" style="88" customWidth="1"/>
    <col min="12290" max="12292" width="24" style="88" customWidth="1"/>
    <col min="12293" max="12293" width="22.875" style="88" customWidth="1"/>
    <col min="12294" max="12544" width="52.625" style="88"/>
    <col min="12545" max="12545" width="47.5" style="88" customWidth="1"/>
    <col min="12546" max="12548" width="24" style="88" customWidth="1"/>
    <col min="12549" max="12549" width="22.875" style="88" customWidth="1"/>
    <col min="12550" max="12800" width="52.625" style="88"/>
    <col min="12801" max="12801" width="47.5" style="88" customWidth="1"/>
    <col min="12802" max="12804" width="24" style="88" customWidth="1"/>
    <col min="12805" max="12805" width="22.875" style="88" customWidth="1"/>
    <col min="12806" max="13056" width="52.625" style="88"/>
    <col min="13057" max="13057" width="47.5" style="88" customWidth="1"/>
    <col min="13058" max="13060" width="24" style="88" customWidth="1"/>
    <col min="13061" max="13061" width="22.875" style="88" customWidth="1"/>
    <col min="13062" max="13312" width="52.625" style="88"/>
    <col min="13313" max="13313" width="47.5" style="88" customWidth="1"/>
    <col min="13314" max="13316" width="24" style="88" customWidth="1"/>
    <col min="13317" max="13317" width="22.875" style="88" customWidth="1"/>
    <col min="13318" max="13568" width="52.625" style="88"/>
    <col min="13569" max="13569" width="47.5" style="88" customWidth="1"/>
    <col min="13570" max="13572" width="24" style="88" customWidth="1"/>
    <col min="13573" max="13573" width="22.875" style="88" customWidth="1"/>
    <col min="13574" max="13824" width="52.625" style="88"/>
    <col min="13825" max="13825" width="47.5" style="88" customWidth="1"/>
    <col min="13826" max="13828" width="24" style="88" customWidth="1"/>
    <col min="13829" max="13829" width="22.875" style="88" customWidth="1"/>
    <col min="13830" max="14080" width="52.625" style="88"/>
    <col min="14081" max="14081" width="47.5" style="88" customWidth="1"/>
    <col min="14082" max="14084" width="24" style="88" customWidth="1"/>
    <col min="14085" max="14085" width="22.875" style="88" customWidth="1"/>
    <col min="14086" max="14336" width="52.625" style="88"/>
    <col min="14337" max="14337" width="47.5" style="88" customWidth="1"/>
    <col min="14338" max="14340" width="24" style="88" customWidth="1"/>
    <col min="14341" max="14341" width="22.875" style="88" customWidth="1"/>
    <col min="14342" max="14592" width="52.625" style="88"/>
    <col min="14593" max="14593" width="47.5" style="88" customWidth="1"/>
    <col min="14594" max="14596" width="24" style="88" customWidth="1"/>
    <col min="14597" max="14597" width="22.875" style="88" customWidth="1"/>
    <col min="14598" max="14848" width="52.625" style="88"/>
    <col min="14849" max="14849" width="47.5" style="88" customWidth="1"/>
    <col min="14850" max="14852" width="24" style="88" customWidth="1"/>
    <col min="14853" max="14853" width="22.875" style="88" customWidth="1"/>
    <col min="14854" max="15104" width="52.625" style="88"/>
    <col min="15105" max="15105" width="47.5" style="88" customWidth="1"/>
    <col min="15106" max="15108" width="24" style="88" customWidth="1"/>
    <col min="15109" max="15109" width="22.875" style="88" customWidth="1"/>
    <col min="15110" max="15360" width="52.625" style="88"/>
    <col min="15361" max="15361" width="47.5" style="88" customWidth="1"/>
    <col min="15362" max="15364" width="24" style="88" customWidth="1"/>
    <col min="15365" max="15365" width="22.875" style="88" customWidth="1"/>
    <col min="15366" max="15616" width="52.625" style="88"/>
    <col min="15617" max="15617" width="47.5" style="88" customWidth="1"/>
    <col min="15618" max="15620" width="24" style="88" customWidth="1"/>
    <col min="15621" max="15621" width="22.875" style="88" customWidth="1"/>
    <col min="15622" max="15872" width="52.625" style="88"/>
    <col min="15873" max="15873" width="47.5" style="88" customWidth="1"/>
    <col min="15874" max="15876" width="24" style="88" customWidth="1"/>
    <col min="15877" max="15877" width="22.875" style="88" customWidth="1"/>
    <col min="15878" max="16128" width="52.625" style="88"/>
    <col min="16129" max="16129" width="47.5" style="88" customWidth="1"/>
    <col min="16130" max="16132" width="24" style="88" customWidth="1"/>
    <col min="16133" max="16133" width="22.875" style="88" customWidth="1"/>
    <col min="16134" max="16384" width="52.625" style="88"/>
  </cols>
  <sheetData>
    <row r="1" spans="1:6" s="4" customFormat="1" ht="25.5" customHeight="1">
      <c r="A1" s="4" t="s">
        <v>176</v>
      </c>
      <c r="B1" s="19"/>
      <c r="F1" s="19"/>
    </row>
    <row r="2" spans="1:6" ht="30" customHeight="1">
      <c r="A2" s="217" t="s">
        <v>147</v>
      </c>
      <c r="B2" s="217"/>
      <c r="C2" s="217"/>
      <c r="D2" s="217"/>
    </row>
    <row r="3" spans="1:6" s="90" customFormat="1" ht="18.75" customHeight="1" thickBot="1">
      <c r="A3" s="89"/>
      <c r="C3" s="91"/>
      <c r="D3" s="92" t="s">
        <v>148</v>
      </c>
    </row>
    <row r="4" spans="1:6" s="94" customFormat="1" ht="23.1" customHeight="1">
      <c r="A4" s="93" t="s">
        <v>149</v>
      </c>
      <c r="B4" s="80" t="s">
        <v>133</v>
      </c>
      <c r="C4" s="80" t="s">
        <v>178</v>
      </c>
      <c r="D4" s="81" t="s">
        <v>179</v>
      </c>
    </row>
    <row r="5" spans="1:6" s="90" customFormat="1" ht="23.1" customHeight="1">
      <c r="A5" s="95" t="s">
        <v>150</v>
      </c>
      <c r="B5" s="108">
        <v>1127653</v>
      </c>
      <c r="C5" s="108">
        <v>-1793</v>
      </c>
      <c r="D5" s="109">
        <f>B5+C5</f>
        <v>1125860</v>
      </c>
      <c r="E5" s="96">
        <f t="shared" ref="E5:E23" si="0">B5+C5-D5</f>
        <v>0</v>
      </c>
    </row>
    <row r="6" spans="1:6" s="90" customFormat="1" ht="23.1" customHeight="1">
      <c r="A6" s="95" t="s">
        <v>151</v>
      </c>
      <c r="B6" s="159">
        <v>1077118</v>
      </c>
      <c r="C6" s="159">
        <v>-6352</v>
      </c>
      <c r="D6" s="158">
        <f t="shared" ref="D6:D20" si="1">B6+C6</f>
        <v>1070766</v>
      </c>
      <c r="E6" s="96">
        <f t="shared" si="0"/>
        <v>0</v>
      </c>
    </row>
    <row r="7" spans="1:6" s="90" customFormat="1" ht="23.1" customHeight="1">
      <c r="A7" s="163" t="s">
        <v>152</v>
      </c>
      <c r="B7" s="159">
        <v>16009</v>
      </c>
      <c r="C7" s="159">
        <v>7181</v>
      </c>
      <c r="D7" s="158">
        <f t="shared" si="1"/>
        <v>23190</v>
      </c>
      <c r="E7" s="164"/>
    </row>
    <row r="8" spans="1:6" s="90" customFormat="1" ht="23.1" customHeight="1">
      <c r="A8" s="165" t="s">
        <v>153</v>
      </c>
      <c r="B8" s="153" t="s">
        <v>154</v>
      </c>
      <c r="C8" s="153" t="s">
        <v>154</v>
      </c>
      <c r="D8" s="154" t="s">
        <v>154</v>
      </c>
      <c r="E8" s="96"/>
    </row>
    <row r="9" spans="1:6" s="90" customFormat="1" ht="23.1" customHeight="1">
      <c r="A9" s="165" t="s">
        <v>155</v>
      </c>
      <c r="B9" s="153" t="s">
        <v>154</v>
      </c>
      <c r="C9" s="153" t="s">
        <v>154</v>
      </c>
      <c r="D9" s="154" t="s">
        <v>154</v>
      </c>
      <c r="E9" s="96"/>
    </row>
    <row r="10" spans="1:6" s="90" customFormat="1" ht="23.1" customHeight="1">
      <c r="A10" s="165" t="s">
        <v>156</v>
      </c>
      <c r="B10" s="166">
        <v>303976</v>
      </c>
      <c r="C10" s="167"/>
      <c r="D10" s="158">
        <f t="shared" si="1"/>
        <v>303976</v>
      </c>
      <c r="E10" s="96"/>
    </row>
    <row r="11" spans="1:6" s="90" customFormat="1" ht="23.1" customHeight="1">
      <c r="A11" s="165" t="s">
        <v>155</v>
      </c>
      <c r="B11" s="166">
        <v>303642</v>
      </c>
      <c r="C11" s="167"/>
      <c r="D11" s="158">
        <f t="shared" si="1"/>
        <v>303642</v>
      </c>
      <c r="E11" s="96"/>
    </row>
    <row r="12" spans="1:6" s="90" customFormat="1" ht="23.1" customHeight="1">
      <c r="A12" s="165" t="s">
        <v>157</v>
      </c>
      <c r="B12" s="166">
        <v>19340</v>
      </c>
      <c r="C12" s="159">
        <v>359</v>
      </c>
      <c r="D12" s="158">
        <f t="shared" si="1"/>
        <v>19699</v>
      </c>
      <c r="E12" s="96">
        <f t="shared" si="0"/>
        <v>0</v>
      </c>
    </row>
    <row r="13" spans="1:6" s="90" customFormat="1" ht="23.1" customHeight="1">
      <c r="A13" s="165" t="s">
        <v>155</v>
      </c>
      <c r="B13" s="166">
        <v>19330</v>
      </c>
      <c r="C13" s="159">
        <v>359</v>
      </c>
      <c r="D13" s="158">
        <f t="shared" si="1"/>
        <v>19689</v>
      </c>
      <c r="E13" s="96">
        <f t="shared" si="0"/>
        <v>0</v>
      </c>
    </row>
    <row r="14" spans="1:6" s="90" customFormat="1" ht="23.1" customHeight="1">
      <c r="A14" s="165" t="s">
        <v>158</v>
      </c>
      <c r="B14" s="166">
        <v>645465</v>
      </c>
      <c r="C14" s="159"/>
      <c r="D14" s="158">
        <f t="shared" si="1"/>
        <v>645465</v>
      </c>
      <c r="E14" s="96">
        <f t="shared" si="0"/>
        <v>0</v>
      </c>
    </row>
    <row r="15" spans="1:6" s="90" customFormat="1" ht="23.1" customHeight="1">
      <c r="A15" s="165" t="s">
        <v>155</v>
      </c>
      <c r="B15" s="166">
        <v>627591</v>
      </c>
      <c r="C15" s="159"/>
      <c r="D15" s="158">
        <f t="shared" si="1"/>
        <v>627591</v>
      </c>
      <c r="E15" s="96">
        <f t="shared" si="0"/>
        <v>0</v>
      </c>
    </row>
    <row r="16" spans="1:6" s="90" customFormat="1" ht="23.1" customHeight="1">
      <c r="A16" s="165" t="s">
        <v>159</v>
      </c>
      <c r="B16" s="166">
        <v>96166</v>
      </c>
      <c r="C16" s="167"/>
      <c r="D16" s="158">
        <f t="shared" si="1"/>
        <v>96166</v>
      </c>
      <c r="E16" s="96">
        <f t="shared" si="0"/>
        <v>0</v>
      </c>
    </row>
    <row r="17" spans="1:5" s="90" customFormat="1" ht="23.1" customHeight="1">
      <c r="A17" s="165" t="s">
        <v>155</v>
      </c>
      <c r="B17" s="166">
        <v>89388</v>
      </c>
      <c r="C17" s="167"/>
      <c r="D17" s="158">
        <f t="shared" si="1"/>
        <v>89388</v>
      </c>
      <c r="E17" s="96">
        <f t="shared" si="0"/>
        <v>0</v>
      </c>
    </row>
    <row r="18" spans="1:5" s="90" customFormat="1" ht="23.1" customHeight="1">
      <c r="A18" s="165" t="s">
        <v>160</v>
      </c>
      <c r="B18" s="166">
        <v>62706</v>
      </c>
      <c r="C18" s="159">
        <v>-2153</v>
      </c>
      <c r="D18" s="158">
        <f t="shared" si="1"/>
        <v>60553</v>
      </c>
      <c r="E18" s="96">
        <f t="shared" si="0"/>
        <v>0</v>
      </c>
    </row>
    <row r="19" spans="1:5" s="90" customFormat="1" ht="23.1" customHeight="1">
      <c r="A19" s="165" t="s">
        <v>155</v>
      </c>
      <c r="B19" s="166">
        <v>37167</v>
      </c>
      <c r="C19" s="159">
        <v>-6711</v>
      </c>
      <c r="D19" s="158">
        <f t="shared" si="1"/>
        <v>30456</v>
      </c>
      <c r="E19" s="96">
        <f t="shared" si="0"/>
        <v>0</v>
      </c>
    </row>
    <row r="20" spans="1:5" s="90" customFormat="1" ht="23.1" customHeight="1">
      <c r="A20" s="168" t="s">
        <v>161</v>
      </c>
      <c r="B20" s="166">
        <v>509</v>
      </c>
      <c r="C20" s="159">
        <v>7181</v>
      </c>
      <c r="D20" s="158">
        <f t="shared" si="1"/>
        <v>7690</v>
      </c>
      <c r="E20" s="96">
        <f t="shared" si="0"/>
        <v>0</v>
      </c>
    </row>
    <row r="21" spans="1:5" s="90" customFormat="1" ht="23.1" customHeight="1">
      <c r="A21" s="165" t="s">
        <v>162</v>
      </c>
      <c r="B21" s="153" t="s">
        <v>154</v>
      </c>
      <c r="C21" s="153" t="s">
        <v>154</v>
      </c>
      <c r="D21" s="154" t="s">
        <v>154</v>
      </c>
      <c r="E21" s="96"/>
    </row>
    <row r="22" spans="1:5" s="90" customFormat="1" ht="23.1" customHeight="1" thickBot="1">
      <c r="A22" s="169" t="s">
        <v>155</v>
      </c>
      <c r="B22" s="161" t="s">
        <v>154</v>
      </c>
      <c r="C22" s="161" t="s">
        <v>154</v>
      </c>
      <c r="D22" s="162" t="s">
        <v>154</v>
      </c>
      <c r="E22" s="96"/>
    </row>
    <row r="23" spans="1:5" ht="23.1" customHeight="1">
      <c r="A23" s="218"/>
      <c r="B23" s="218"/>
      <c r="C23" s="218"/>
      <c r="D23" s="218"/>
      <c r="E23" s="96">
        <f t="shared" si="0"/>
        <v>0</v>
      </c>
    </row>
    <row r="24" spans="1:5" ht="27.75" customHeight="1">
      <c r="A24" s="97"/>
      <c r="B24" s="98"/>
      <c r="C24" s="99"/>
      <c r="D24" s="100"/>
    </row>
    <row r="25" spans="1:5" ht="24" customHeight="1">
      <c r="A25" s="101"/>
      <c r="B25" s="98"/>
      <c r="C25" s="99"/>
      <c r="D25" s="100"/>
    </row>
    <row r="26" spans="1:5" ht="24" customHeight="1"/>
  </sheetData>
  <mergeCells count="2">
    <mergeCell ref="A2:D2"/>
    <mergeCell ref="A23:D23"/>
  </mergeCells>
  <phoneticPr fontId="2" type="noConversion"/>
  <printOptions horizontalCentered="1" verticalCentered="1"/>
  <pageMargins left="0.31496062992125984" right="0.31496062992125984" top="0.59055118110236227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="80" zoomScaleNormal="80" workbookViewId="0">
      <selection activeCell="B10" sqref="B10"/>
    </sheetView>
  </sheetViews>
  <sheetFormatPr defaultColWidth="52.625" defaultRowHeight="14.25"/>
  <cols>
    <col min="1" max="1" width="47" style="88" customWidth="1"/>
    <col min="2" max="3" width="24" style="102" customWidth="1"/>
    <col min="4" max="4" width="24" style="88" customWidth="1"/>
    <col min="5" max="5" width="19.5" style="88" customWidth="1"/>
    <col min="6" max="256" width="52.625" style="88"/>
    <col min="257" max="257" width="47" style="88" customWidth="1"/>
    <col min="258" max="260" width="24" style="88" customWidth="1"/>
    <col min="261" max="261" width="19.5" style="88" customWidth="1"/>
    <col min="262" max="512" width="52.625" style="88"/>
    <col min="513" max="513" width="47" style="88" customWidth="1"/>
    <col min="514" max="516" width="24" style="88" customWidth="1"/>
    <col min="517" max="517" width="19.5" style="88" customWidth="1"/>
    <col min="518" max="768" width="52.625" style="88"/>
    <col min="769" max="769" width="47" style="88" customWidth="1"/>
    <col min="770" max="772" width="24" style="88" customWidth="1"/>
    <col min="773" max="773" width="19.5" style="88" customWidth="1"/>
    <col min="774" max="1024" width="52.625" style="88"/>
    <col min="1025" max="1025" width="47" style="88" customWidth="1"/>
    <col min="1026" max="1028" width="24" style="88" customWidth="1"/>
    <col min="1029" max="1029" width="19.5" style="88" customWidth="1"/>
    <col min="1030" max="1280" width="52.625" style="88"/>
    <col min="1281" max="1281" width="47" style="88" customWidth="1"/>
    <col min="1282" max="1284" width="24" style="88" customWidth="1"/>
    <col min="1285" max="1285" width="19.5" style="88" customWidth="1"/>
    <col min="1286" max="1536" width="52.625" style="88"/>
    <col min="1537" max="1537" width="47" style="88" customWidth="1"/>
    <col min="1538" max="1540" width="24" style="88" customWidth="1"/>
    <col min="1541" max="1541" width="19.5" style="88" customWidth="1"/>
    <col min="1542" max="1792" width="52.625" style="88"/>
    <col min="1793" max="1793" width="47" style="88" customWidth="1"/>
    <col min="1794" max="1796" width="24" style="88" customWidth="1"/>
    <col min="1797" max="1797" width="19.5" style="88" customWidth="1"/>
    <col min="1798" max="2048" width="52.625" style="88"/>
    <col min="2049" max="2049" width="47" style="88" customWidth="1"/>
    <col min="2050" max="2052" width="24" style="88" customWidth="1"/>
    <col min="2053" max="2053" width="19.5" style="88" customWidth="1"/>
    <col min="2054" max="2304" width="52.625" style="88"/>
    <col min="2305" max="2305" width="47" style="88" customWidth="1"/>
    <col min="2306" max="2308" width="24" style="88" customWidth="1"/>
    <col min="2309" max="2309" width="19.5" style="88" customWidth="1"/>
    <col min="2310" max="2560" width="52.625" style="88"/>
    <col min="2561" max="2561" width="47" style="88" customWidth="1"/>
    <col min="2562" max="2564" width="24" style="88" customWidth="1"/>
    <col min="2565" max="2565" width="19.5" style="88" customWidth="1"/>
    <col min="2566" max="2816" width="52.625" style="88"/>
    <col min="2817" max="2817" width="47" style="88" customWidth="1"/>
    <col min="2818" max="2820" width="24" style="88" customWidth="1"/>
    <col min="2821" max="2821" width="19.5" style="88" customWidth="1"/>
    <col min="2822" max="3072" width="52.625" style="88"/>
    <col min="3073" max="3073" width="47" style="88" customWidth="1"/>
    <col min="3074" max="3076" width="24" style="88" customWidth="1"/>
    <col min="3077" max="3077" width="19.5" style="88" customWidth="1"/>
    <col min="3078" max="3328" width="52.625" style="88"/>
    <col min="3329" max="3329" width="47" style="88" customWidth="1"/>
    <col min="3330" max="3332" width="24" style="88" customWidth="1"/>
    <col min="3333" max="3333" width="19.5" style="88" customWidth="1"/>
    <col min="3334" max="3584" width="52.625" style="88"/>
    <col min="3585" max="3585" width="47" style="88" customWidth="1"/>
    <col min="3586" max="3588" width="24" style="88" customWidth="1"/>
    <col min="3589" max="3589" width="19.5" style="88" customWidth="1"/>
    <col min="3590" max="3840" width="52.625" style="88"/>
    <col min="3841" max="3841" width="47" style="88" customWidth="1"/>
    <col min="3842" max="3844" width="24" style="88" customWidth="1"/>
    <col min="3845" max="3845" width="19.5" style="88" customWidth="1"/>
    <col min="3846" max="4096" width="52.625" style="88"/>
    <col min="4097" max="4097" width="47" style="88" customWidth="1"/>
    <col min="4098" max="4100" width="24" style="88" customWidth="1"/>
    <col min="4101" max="4101" width="19.5" style="88" customWidth="1"/>
    <col min="4102" max="4352" width="52.625" style="88"/>
    <col min="4353" max="4353" width="47" style="88" customWidth="1"/>
    <col min="4354" max="4356" width="24" style="88" customWidth="1"/>
    <col min="4357" max="4357" width="19.5" style="88" customWidth="1"/>
    <col min="4358" max="4608" width="52.625" style="88"/>
    <col min="4609" max="4609" width="47" style="88" customWidth="1"/>
    <col min="4610" max="4612" width="24" style="88" customWidth="1"/>
    <col min="4613" max="4613" width="19.5" style="88" customWidth="1"/>
    <col min="4614" max="4864" width="52.625" style="88"/>
    <col min="4865" max="4865" width="47" style="88" customWidth="1"/>
    <col min="4866" max="4868" width="24" style="88" customWidth="1"/>
    <col min="4869" max="4869" width="19.5" style="88" customWidth="1"/>
    <col min="4870" max="5120" width="52.625" style="88"/>
    <col min="5121" max="5121" width="47" style="88" customWidth="1"/>
    <col min="5122" max="5124" width="24" style="88" customWidth="1"/>
    <col min="5125" max="5125" width="19.5" style="88" customWidth="1"/>
    <col min="5126" max="5376" width="52.625" style="88"/>
    <col min="5377" max="5377" width="47" style="88" customWidth="1"/>
    <col min="5378" max="5380" width="24" style="88" customWidth="1"/>
    <col min="5381" max="5381" width="19.5" style="88" customWidth="1"/>
    <col min="5382" max="5632" width="52.625" style="88"/>
    <col min="5633" max="5633" width="47" style="88" customWidth="1"/>
    <col min="5634" max="5636" width="24" style="88" customWidth="1"/>
    <col min="5637" max="5637" width="19.5" style="88" customWidth="1"/>
    <col min="5638" max="5888" width="52.625" style="88"/>
    <col min="5889" max="5889" width="47" style="88" customWidth="1"/>
    <col min="5890" max="5892" width="24" style="88" customWidth="1"/>
    <col min="5893" max="5893" width="19.5" style="88" customWidth="1"/>
    <col min="5894" max="6144" width="52.625" style="88"/>
    <col min="6145" max="6145" width="47" style="88" customWidth="1"/>
    <col min="6146" max="6148" width="24" style="88" customWidth="1"/>
    <col min="6149" max="6149" width="19.5" style="88" customWidth="1"/>
    <col min="6150" max="6400" width="52.625" style="88"/>
    <col min="6401" max="6401" width="47" style="88" customWidth="1"/>
    <col min="6402" max="6404" width="24" style="88" customWidth="1"/>
    <col min="6405" max="6405" width="19.5" style="88" customWidth="1"/>
    <col min="6406" max="6656" width="52.625" style="88"/>
    <col min="6657" max="6657" width="47" style="88" customWidth="1"/>
    <col min="6658" max="6660" width="24" style="88" customWidth="1"/>
    <col min="6661" max="6661" width="19.5" style="88" customWidth="1"/>
    <col min="6662" max="6912" width="52.625" style="88"/>
    <col min="6913" max="6913" width="47" style="88" customWidth="1"/>
    <col min="6914" max="6916" width="24" style="88" customWidth="1"/>
    <col min="6917" max="6917" width="19.5" style="88" customWidth="1"/>
    <col min="6918" max="7168" width="52.625" style="88"/>
    <col min="7169" max="7169" width="47" style="88" customWidth="1"/>
    <col min="7170" max="7172" width="24" style="88" customWidth="1"/>
    <col min="7173" max="7173" width="19.5" style="88" customWidth="1"/>
    <col min="7174" max="7424" width="52.625" style="88"/>
    <col min="7425" max="7425" width="47" style="88" customWidth="1"/>
    <col min="7426" max="7428" width="24" style="88" customWidth="1"/>
    <col min="7429" max="7429" width="19.5" style="88" customWidth="1"/>
    <col min="7430" max="7680" width="52.625" style="88"/>
    <col min="7681" max="7681" width="47" style="88" customWidth="1"/>
    <col min="7682" max="7684" width="24" style="88" customWidth="1"/>
    <col min="7685" max="7685" width="19.5" style="88" customWidth="1"/>
    <col min="7686" max="7936" width="52.625" style="88"/>
    <col min="7937" max="7937" width="47" style="88" customWidth="1"/>
    <col min="7938" max="7940" width="24" style="88" customWidth="1"/>
    <col min="7941" max="7941" width="19.5" style="88" customWidth="1"/>
    <col min="7942" max="8192" width="52.625" style="88"/>
    <col min="8193" max="8193" width="47" style="88" customWidth="1"/>
    <col min="8194" max="8196" width="24" style="88" customWidth="1"/>
    <col min="8197" max="8197" width="19.5" style="88" customWidth="1"/>
    <col min="8198" max="8448" width="52.625" style="88"/>
    <col min="8449" max="8449" width="47" style="88" customWidth="1"/>
    <col min="8450" max="8452" width="24" style="88" customWidth="1"/>
    <col min="8453" max="8453" width="19.5" style="88" customWidth="1"/>
    <col min="8454" max="8704" width="52.625" style="88"/>
    <col min="8705" max="8705" width="47" style="88" customWidth="1"/>
    <col min="8706" max="8708" width="24" style="88" customWidth="1"/>
    <col min="8709" max="8709" width="19.5" style="88" customWidth="1"/>
    <col min="8710" max="8960" width="52.625" style="88"/>
    <col min="8961" max="8961" width="47" style="88" customWidth="1"/>
    <col min="8962" max="8964" width="24" style="88" customWidth="1"/>
    <col min="8965" max="8965" width="19.5" style="88" customWidth="1"/>
    <col min="8966" max="9216" width="52.625" style="88"/>
    <col min="9217" max="9217" width="47" style="88" customWidth="1"/>
    <col min="9218" max="9220" width="24" style="88" customWidth="1"/>
    <col min="9221" max="9221" width="19.5" style="88" customWidth="1"/>
    <col min="9222" max="9472" width="52.625" style="88"/>
    <col min="9473" max="9473" width="47" style="88" customWidth="1"/>
    <col min="9474" max="9476" width="24" style="88" customWidth="1"/>
    <col min="9477" max="9477" width="19.5" style="88" customWidth="1"/>
    <col min="9478" max="9728" width="52.625" style="88"/>
    <col min="9729" max="9729" width="47" style="88" customWidth="1"/>
    <col min="9730" max="9732" width="24" style="88" customWidth="1"/>
    <col min="9733" max="9733" width="19.5" style="88" customWidth="1"/>
    <col min="9734" max="9984" width="52.625" style="88"/>
    <col min="9985" max="9985" width="47" style="88" customWidth="1"/>
    <col min="9986" max="9988" width="24" style="88" customWidth="1"/>
    <col min="9989" max="9989" width="19.5" style="88" customWidth="1"/>
    <col min="9990" max="10240" width="52.625" style="88"/>
    <col min="10241" max="10241" width="47" style="88" customWidth="1"/>
    <col min="10242" max="10244" width="24" style="88" customWidth="1"/>
    <col min="10245" max="10245" width="19.5" style="88" customWidth="1"/>
    <col min="10246" max="10496" width="52.625" style="88"/>
    <col min="10497" max="10497" width="47" style="88" customWidth="1"/>
    <col min="10498" max="10500" width="24" style="88" customWidth="1"/>
    <col min="10501" max="10501" width="19.5" style="88" customWidth="1"/>
    <col min="10502" max="10752" width="52.625" style="88"/>
    <col min="10753" max="10753" width="47" style="88" customWidth="1"/>
    <col min="10754" max="10756" width="24" style="88" customWidth="1"/>
    <col min="10757" max="10757" width="19.5" style="88" customWidth="1"/>
    <col min="10758" max="11008" width="52.625" style="88"/>
    <col min="11009" max="11009" width="47" style="88" customWidth="1"/>
    <col min="11010" max="11012" width="24" style="88" customWidth="1"/>
    <col min="11013" max="11013" width="19.5" style="88" customWidth="1"/>
    <col min="11014" max="11264" width="52.625" style="88"/>
    <col min="11265" max="11265" width="47" style="88" customWidth="1"/>
    <col min="11266" max="11268" width="24" style="88" customWidth="1"/>
    <col min="11269" max="11269" width="19.5" style="88" customWidth="1"/>
    <col min="11270" max="11520" width="52.625" style="88"/>
    <col min="11521" max="11521" width="47" style="88" customWidth="1"/>
    <col min="11522" max="11524" width="24" style="88" customWidth="1"/>
    <col min="11525" max="11525" width="19.5" style="88" customWidth="1"/>
    <col min="11526" max="11776" width="52.625" style="88"/>
    <col min="11777" max="11777" width="47" style="88" customWidth="1"/>
    <col min="11778" max="11780" width="24" style="88" customWidth="1"/>
    <col min="11781" max="11781" width="19.5" style="88" customWidth="1"/>
    <col min="11782" max="12032" width="52.625" style="88"/>
    <col min="12033" max="12033" width="47" style="88" customWidth="1"/>
    <col min="12034" max="12036" width="24" style="88" customWidth="1"/>
    <col min="12037" max="12037" width="19.5" style="88" customWidth="1"/>
    <col min="12038" max="12288" width="52.625" style="88"/>
    <col min="12289" max="12289" width="47" style="88" customWidth="1"/>
    <col min="12290" max="12292" width="24" style="88" customWidth="1"/>
    <col min="12293" max="12293" width="19.5" style="88" customWidth="1"/>
    <col min="12294" max="12544" width="52.625" style="88"/>
    <col min="12545" max="12545" width="47" style="88" customWidth="1"/>
    <col min="12546" max="12548" width="24" style="88" customWidth="1"/>
    <col min="12549" max="12549" width="19.5" style="88" customWidth="1"/>
    <col min="12550" max="12800" width="52.625" style="88"/>
    <col min="12801" max="12801" width="47" style="88" customWidth="1"/>
    <col min="12802" max="12804" width="24" style="88" customWidth="1"/>
    <col min="12805" max="12805" width="19.5" style="88" customWidth="1"/>
    <col min="12806" max="13056" width="52.625" style="88"/>
    <col min="13057" max="13057" width="47" style="88" customWidth="1"/>
    <col min="13058" max="13060" width="24" style="88" customWidth="1"/>
    <col min="13061" max="13061" width="19.5" style="88" customWidth="1"/>
    <col min="13062" max="13312" width="52.625" style="88"/>
    <col min="13313" max="13313" width="47" style="88" customWidth="1"/>
    <col min="13314" max="13316" width="24" style="88" customWidth="1"/>
    <col min="13317" max="13317" width="19.5" style="88" customWidth="1"/>
    <col min="13318" max="13568" width="52.625" style="88"/>
    <col min="13569" max="13569" width="47" style="88" customWidth="1"/>
    <col min="13570" max="13572" width="24" style="88" customWidth="1"/>
    <col min="13573" max="13573" width="19.5" style="88" customWidth="1"/>
    <col min="13574" max="13824" width="52.625" style="88"/>
    <col min="13825" max="13825" width="47" style="88" customWidth="1"/>
    <col min="13826" max="13828" width="24" style="88" customWidth="1"/>
    <col min="13829" max="13829" width="19.5" style="88" customWidth="1"/>
    <col min="13830" max="14080" width="52.625" style="88"/>
    <col min="14081" max="14081" width="47" style="88" customWidth="1"/>
    <col min="14082" max="14084" width="24" style="88" customWidth="1"/>
    <col min="14085" max="14085" width="19.5" style="88" customWidth="1"/>
    <col min="14086" max="14336" width="52.625" style="88"/>
    <col min="14337" max="14337" width="47" style="88" customWidth="1"/>
    <col min="14338" max="14340" width="24" style="88" customWidth="1"/>
    <col min="14341" max="14341" width="19.5" style="88" customWidth="1"/>
    <col min="14342" max="14592" width="52.625" style="88"/>
    <col min="14593" max="14593" width="47" style="88" customWidth="1"/>
    <col min="14594" max="14596" width="24" style="88" customWidth="1"/>
    <col min="14597" max="14597" width="19.5" style="88" customWidth="1"/>
    <col min="14598" max="14848" width="52.625" style="88"/>
    <col min="14849" max="14849" width="47" style="88" customWidth="1"/>
    <col min="14850" max="14852" width="24" style="88" customWidth="1"/>
    <col min="14853" max="14853" width="19.5" style="88" customWidth="1"/>
    <col min="14854" max="15104" width="52.625" style="88"/>
    <col min="15105" max="15105" width="47" style="88" customWidth="1"/>
    <col min="15106" max="15108" width="24" style="88" customWidth="1"/>
    <col min="15109" max="15109" width="19.5" style="88" customWidth="1"/>
    <col min="15110" max="15360" width="52.625" style="88"/>
    <col min="15361" max="15361" width="47" style="88" customWidth="1"/>
    <col min="15362" max="15364" width="24" style="88" customWidth="1"/>
    <col min="15365" max="15365" width="19.5" style="88" customWidth="1"/>
    <col min="15366" max="15616" width="52.625" style="88"/>
    <col min="15617" max="15617" width="47" style="88" customWidth="1"/>
    <col min="15618" max="15620" width="24" style="88" customWidth="1"/>
    <col min="15621" max="15621" width="19.5" style="88" customWidth="1"/>
    <col min="15622" max="15872" width="52.625" style="88"/>
    <col min="15873" max="15873" width="47" style="88" customWidth="1"/>
    <col min="15874" max="15876" width="24" style="88" customWidth="1"/>
    <col min="15877" max="15877" width="19.5" style="88" customWidth="1"/>
    <col min="15878" max="16128" width="52.625" style="88"/>
    <col min="16129" max="16129" width="47" style="88" customWidth="1"/>
    <col min="16130" max="16132" width="24" style="88" customWidth="1"/>
    <col min="16133" max="16133" width="19.5" style="88" customWidth="1"/>
    <col min="16134" max="16384" width="52.625" style="88"/>
  </cols>
  <sheetData>
    <row r="1" spans="1:6" s="4" customFormat="1" ht="25.5" customHeight="1">
      <c r="A1" s="4" t="s">
        <v>177</v>
      </c>
      <c r="B1" s="19"/>
      <c r="F1" s="19"/>
    </row>
    <row r="2" spans="1:6" ht="44.25" customHeight="1">
      <c r="A2" s="217" t="s">
        <v>163</v>
      </c>
      <c r="B2" s="217"/>
      <c r="C2" s="217"/>
      <c r="D2" s="217"/>
    </row>
    <row r="3" spans="1:6" s="90" customFormat="1" ht="19.5" customHeight="1" thickBot="1">
      <c r="A3" s="89"/>
      <c r="B3" s="91"/>
      <c r="C3" s="219"/>
      <c r="D3" s="219"/>
    </row>
    <row r="4" spans="1:6" s="94" customFormat="1" ht="39.75" customHeight="1">
      <c r="A4" s="93" t="s">
        <v>164</v>
      </c>
      <c r="B4" s="80" t="s">
        <v>133</v>
      </c>
      <c r="C4" s="80" t="s">
        <v>178</v>
      </c>
      <c r="D4" s="81" t="s">
        <v>179</v>
      </c>
    </row>
    <row r="5" spans="1:6" s="106" customFormat="1" ht="39.75" customHeight="1">
      <c r="A5" s="95" t="s">
        <v>165</v>
      </c>
      <c r="B5" s="107">
        <f>B6+B7+B8++B9+B10+B11+B12</f>
        <v>1889916</v>
      </c>
      <c r="C5" s="108">
        <v>82746</v>
      </c>
      <c r="D5" s="109">
        <f>B5+C5</f>
        <v>1972662</v>
      </c>
      <c r="E5" s="105"/>
    </row>
    <row r="6" spans="1:6" s="90" customFormat="1" ht="39.75" customHeight="1">
      <c r="A6" s="152" t="s">
        <v>166</v>
      </c>
      <c r="B6" s="153">
        <v>0</v>
      </c>
      <c r="C6" s="153">
        <v>0</v>
      </c>
      <c r="D6" s="154">
        <v>0</v>
      </c>
      <c r="E6" s="155"/>
    </row>
    <row r="7" spans="1:6" s="90" customFormat="1" ht="39.75" customHeight="1">
      <c r="A7" s="152" t="s">
        <v>167</v>
      </c>
      <c r="B7" s="156">
        <v>3095</v>
      </c>
      <c r="C7" s="157">
        <v>76093</v>
      </c>
      <c r="D7" s="158">
        <f t="shared" ref="D7:D11" si="0">B7+C7</f>
        <v>79188</v>
      </c>
      <c r="E7" s="155"/>
    </row>
    <row r="8" spans="1:6" s="90" customFormat="1" ht="39.75" customHeight="1">
      <c r="A8" s="152" t="s">
        <v>168</v>
      </c>
      <c r="B8" s="156">
        <v>48412</v>
      </c>
      <c r="C8" s="159">
        <v>-100</v>
      </c>
      <c r="D8" s="158">
        <f t="shared" si="0"/>
        <v>48312</v>
      </c>
      <c r="E8" s="155"/>
    </row>
    <row r="9" spans="1:6" s="90" customFormat="1" ht="39.75" customHeight="1">
      <c r="A9" s="152" t="s">
        <v>169</v>
      </c>
      <c r="B9" s="156">
        <v>1691306</v>
      </c>
      <c r="C9" s="159"/>
      <c r="D9" s="158">
        <f t="shared" si="0"/>
        <v>1691306</v>
      </c>
      <c r="E9" s="155"/>
    </row>
    <row r="10" spans="1:6" s="90" customFormat="1" ht="39.75" customHeight="1">
      <c r="A10" s="152" t="s">
        <v>170</v>
      </c>
      <c r="B10" s="156">
        <v>79488</v>
      </c>
      <c r="C10" s="157"/>
      <c r="D10" s="158">
        <f t="shared" si="0"/>
        <v>79488</v>
      </c>
      <c r="E10" s="155"/>
    </row>
    <row r="11" spans="1:6" s="90" customFormat="1" ht="39.75" customHeight="1">
      <c r="A11" s="152" t="s">
        <v>171</v>
      </c>
      <c r="B11" s="156">
        <v>67615</v>
      </c>
      <c r="C11" s="159">
        <v>6753</v>
      </c>
      <c r="D11" s="158">
        <f t="shared" si="0"/>
        <v>74368</v>
      </c>
      <c r="E11" s="155"/>
    </row>
    <row r="12" spans="1:6" s="90" customFormat="1" ht="39.75" customHeight="1" thickBot="1">
      <c r="A12" s="160" t="s">
        <v>172</v>
      </c>
      <c r="B12" s="161">
        <v>0</v>
      </c>
      <c r="C12" s="161">
        <v>0</v>
      </c>
      <c r="D12" s="162">
        <v>0</v>
      </c>
      <c r="E12" s="155"/>
    </row>
    <row r="13" spans="1:6" ht="28.5" customHeight="1">
      <c r="A13" s="220"/>
      <c r="B13" s="220"/>
      <c r="C13" s="220"/>
      <c r="D13" s="220"/>
    </row>
    <row r="14" spans="1:6">
      <c r="B14" s="103"/>
      <c r="C14" s="103"/>
      <c r="D14" s="104"/>
    </row>
    <row r="15" spans="1:6">
      <c r="B15" s="103"/>
      <c r="C15" s="103"/>
      <c r="D15" s="104"/>
    </row>
    <row r="16" spans="1:6">
      <c r="B16" s="103"/>
      <c r="C16" s="103"/>
      <c r="D16" s="104"/>
    </row>
    <row r="17" spans="2:4">
      <c r="B17" s="103"/>
      <c r="C17" s="103"/>
      <c r="D17" s="104"/>
    </row>
    <row r="18" spans="2:4">
      <c r="B18" s="103"/>
      <c r="C18" s="103"/>
      <c r="D18" s="104"/>
    </row>
    <row r="19" spans="2:4">
      <c r="B19" s="103"/>
      <c r="C19" s="103"/>
      <c r="D19" s="104"/>
    </row>
    <row r="20" spans="2:4">
      <c r="B20" s="103"/>
      <c r="C20" s="103"/>
      <c r="D20" s="104"/>
    </row>
    <row r="21" spans="2:4">
      <c r="B21" s="103"/>
      <c r="C21" s="103"/>
      <c r="D21" s="104"/>
    </row>
    <row r="22" spans="2:4">
      <c r="B22" s="103"/>
      <c r="C22" s="103"/>
      <c r="D22" s="104"/>
    </row>
    <row r="23" spans="2:4">
      <c r="B23" s="103"/>
      <c r="C23" s="103"/>
      <c r="D23" s="104"/>
    </row>
    <row r="24" spans="2:4">
      <c r="B24" s="103"/>
      <c r="C24" s="103"/>
      <c r="D24" s="104"/>
    </row>
    <row r="25" spans="2:4">
      <c r="B25" s="103"/>
      <c r="C25" s="103"/>
      <c r="D25" s="104"/>
    </row>
    <row r="26" spans="2:4">
      <c r="B26" s="103"/>
      <c r="C26" s="103"/>
      <c r="D26" s="104"/>
    </row>
    <row r="27" spans="2:4">
      <c r="B27" s="103"/>
      <c r="C27" s="103"/>
      <c r="D27" s="104"/>
    </row>
    <row r="28" spans="2:4">
      <c r="B28" s="103"/>
      <c r="C28" s="103"/>
      <c r="D28" s="104"/>
    </row>
    <row r="29" spans="2:4">
      <c r="B29" s="103"/>
      <c r="C29" s="103"/>
      <c r="D29" s="104"/>
    </row>
    <row r="30" spans="2:4">
      <c r="B30" s="103"/>
      <c r="C30" s="103"/>
      <c r="D30" s="104"/>
    </row>
    <row r="31" spans="2:4">
      <c r="B31" s="103"/>
      <c r="C31" s="103"/>
      <c r="D31" s="104"/>
    </row>
    <row r="32" spans="2:4">
      <c r="B32" s="103"/>
      <c r="C32" s="103"/>
      <c r="D32" s="104"/>
    </row>
    <row r="33" spans="2:4">
      <c r="B33" s="103"/>
      <c r="C33" s="103"/>
      <c r="D33" s="104"/>
    </row>
  </sheetData>
  <mergeCells count="3">
    <mergeCell ref="A2:D2"/>
    <mergeCell ref="C3:D3"/>
    <mergeCell ref="A13:D13"/>
  </mergeCells>
  <phoneticPr fontId="2" type="noConversion"/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4</vt:i4>
      </vt:variant>
    </vt:vector>
  </HeadingPairs>
  <TitlesOfParts>
    <vt:vector size="12" baseType="lpstr">
      <vt:lpstr>一般公共预算（市本级）</vt:lpstr>
      <vt:lpstr>一般公共预算（甘泉堡开发区）</vt:lpstr>
      <vt:lpstr>政府性基金（市本级）</vt:lpstr>
      <vt:lpstr>政府性基金（甘泉堡开发区）</vt:lpstr>
      <vt:lpstr>国有资本经营预算（市本级）</vt:lpstr>
      <vt:lpstr>附件5-社会保险基金预算（收入）</vt:lpstr>
      <vt:lpstr>附件6-社会保险基金预算（支出）</vt:lpstr>
      <vt:lpstr>附件7-社会保险基金预算（结余）</vt:lpstr>
      <vt:lpstr>'附件5-社会保险基金预算（收入）'!Print_Area</vt:lpstr>
      <vt:lpstr>'附件6-社会保险基金预算（支出）'!Print_Area</vt:lpstr>
      <vt:lpstr>'一般公共预算（市本级）'!Print_Area</vt:lpstr>
      <vt:lpstr>'一般公共预算（甘泉堡开发区）'!Print_Titles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2021-12-13T03:15:08Z</dcterms:modified>
</cp:coreProperties>
</file>